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450" tabRatio="598" activeTab="0"/>
  </bookViews>
  <sheets>
    <sheet name="Anexo VII" sheetId="1" r:id="rId1"/>
    <sheet name="Anexo VIII" sheetId="2" r:id="rId2"/>
  </sheets>
  <definedNames>
    <definedName name="_xlnm.Print_Area" localSheetId="0">'Anexo VII'!$A$1:$Q$41</definedName>
  </definedNames>
  <calcPr fullCalcOnLoad="1"/>
</workbook>
</file>

<file path=xl/sharedStrings.xml><?xml version="1.0" encoding="utf-8"?>
<sst xmlns="http://schemas.openxmlformats.org/spreadsheetml/2006/main" count="85" uniqueCount="68">
  <si>
    <t>TOTAIS</t>
  </si>
  <si>
    <t>DISCRIMINAÇÃO</t>
  </si>
  <si>
    <t>ITEM</t>
  </si>
  <si>
    <t>CONTRAPARTIDA</t>
  </si>
  <si>
    <t>realizado até</t>
  </si>
  <si>
    <t>ÚLTIMA</t>
  </si>
  <si>
    <t>DE  ATIVIDADES</t>
  </si>
  <si>
    <t>Nome:</t>
  </si>
  <si>
    <t xml:space="preserve">TOMADOR:  </t>
  </si>
  <si>
    <t>Reg. Profissional:</t>
  </si>
  <si>
    <t>Assinatura:</t>
  </si>
  <si>
    <t>Agente Técnico:</t>
  </si>
  <si>
    <t>Representante Legal Tomador</t>
  </si>
  <si>
    <t>EMPREENDIMENTO</t>
  </si>
  <si>
    <t>FUNDO ESTADUAL DE RECURSOS HÍDRICOS - FEHIDRO</t>
  </si>
  <si>
    <t>Nome(1):</t>
  </si>
  <si>
    <t>Responsável Técnico</t>
  </si>
  <si>
    <t>Nome do Analista:</t>
  </si>
  <si>
    <t>Total (em R$)</t>
  </si>
  <si>
    <t xml:space="preserve">  /    /     </t>
  </si>
  <si>
    <t>Nome do Resp. pela Unidade:</t>
  </si>
  <si>
    <t>Programação Financeira Preliminar (Preenchida pelo Proponente) - Utilize as colunas ao lado para indicar as parcelas de liberações previstas, conf. o desenvolvimento do empreendimento e/ou o processo licitatório, sendo a última de no mínimo 10% do valor FEHIDRO.</t>
  </si>
  <si>
    <t>DESEMBOLSO APROVADO  (Preenchido pelo AgenteTécnico, define número e valor de cada parcela)</t>
  </si>
  <si>
    <t>CONTRAPARTIDA APROVADA  (Preenchido pelo AgenteTécnico, define número e valor de cada parcela))</t>
  </si>
  <si>
    <t>GOVERNO DO ESTADO DE SÃO PAULO</t>
  </si>
  <si>
    <t>ANEXO VII DO MPO
CRONOGRAMA FÍSICO- FINANCEIRO</t>
  </si>
  <si>
    <t>Levantamento da Hidrografia</t>
  </si>
  <si>
    <t>Elaboração Plano Diretor</t>
  </si>
  <si>
    <t>FINANCIAMENTO (MAXIMO 98%)</t>
  </si>
  <si>
    <t>ANEXO VIII DO MPO
PLANILHA DE ORÇAMENTO</t>
  </si>
  <si>
    <t>TOMADOR:</t>
  </si>
  <si>
    <t>EMPREENDIMENTO:</t>
  </si>
  <si>
    <t>,</t>
  </si>
  <si>
    <t>valores em R$</t>
  </si>
  <si>
    <t>Nº</t>
  </si>
  <si>
    <t>UNIDADE</t>
  </si>
  <si>
    <t>QUANT.</t>
  </si>
  <si>
    <t>VALOR UNITÁRIO</t>
  </si>
  <si>
    <t>VALOR TOTAL</t>
  </si>
  <si>
    <t>FONTE DO RECURSO</t>
  </si>
  <si>
    <t>FEHIDRO</t>
  </si>
  <si>
    <t>OUTRAS FONTES FINANCIADORAS</t>
  </si>
  <si>
    <t>HT</t>
  </si>
  <si>
    <t>total geral</t>
  </si>
  <si>
    <t>unidade</t>
  </si>
  <si>
    <t>CONTRAPARTIDA (2%)</t>
  </si>
  <si>
    <t>Elaboração e Impressão de Mapas Diversos</t>
  </si>
  <si>
    <t>Análise dos Estudos e Mapas Elaborados</t>
  </si>
  <si>
    <t>Elaboração de Propostas Técnicas</t>
  </si>
  <si>
    <t>Levantamento do Uso Atual dos Solos</t>
  </si>
  <si>
    <t>Levantamento de Dados e Informações Municipais</t>
  </si>
  <si>
    <t>Aquisição de Imagens Atualizadas</t>
  </si>
  <si>
    <t>Levantamento dos Principais Problemas de Erosão</t>
  </si>
  <si>
    <t>Elabroração de projeto tecnico de estrada rural</t>
  </si>
  <si>
    <t>SECRETARIA DE SANEAMENTO
E RECURSOS HÍDRICOS</t>
  </si>
  <si>
    <t>ELABORAÇÃO DE PLANO DIRETOR DE CONTROLE DE EROSÃO RURAL</t>
  </si>
  <si>
    <t xml:space="preserve">Plano Municipal de Controle de Erosão Rural </t>
  </si>
  <si>
    <t>A Realizar em (   X) Mes(es)  (   ) Bimestre(s)  (   ) Trimestre(s)  (   ) Quadrimestre(s)  (   ) Semestre(s)</t>
  </si>
  <si>
    <t>PREFEITURA MUNICIPAL DE CERQUEIRA CESAR</t>
  </si>
  <si>
    <t>data base : 02/2014</t>
  </si>
  <si>
    <t>INDICAR DATA BASE  (02/2014)</t>
  </si>
  <si>
    <t>CPF: 589.060.538-00</t>
  </si>
  <si>
    <t>RG: 6.012.884</t>
  </si>
  <si>
    <t>Geólogo Evandro Morales Nardini</t>
  </si>
  <si>
    <r>
      <rPr>
        <b/>
        <sz val="10"/>
        <color indexed="56"/>
        <rFont val="Verdana"/>
        <family val="2"/>
      </rPr>
      <t>Geólogo Evandro Morales Nardini</t>
    </r>
    <r>
      <rPr>
        <sz val="10"/>
        <color indexed="56"/>
        <rFont val="Verdana"/>
        <family val="2"/>
      </rPr>
      <t xml:space="preserve">                                                                  </t>
    </r>
    <r>
      <rPr>
        <b/>
        <sz val="10"/>
        <color indexed="56"/>
        <rFont val="Verdana"/>
        <family val="2"/>
      </rPr>
      <t>CREA SP 5063589057  - RESPONSÁVEL TÉCNICA</t>
    </r>
  </si>
  <si>
    <t>José Rosseto</t>
  </si>
  <si>
    <t>José Rosseto - PREFEITO MUNICIPAL</t>
  </si>
  <si>
    <t>PREFEITURA DE CERQUEIRA CESAR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</si>
</sst>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dd\-mmm\-yy"/>
    <numFmt numFmtId="187" formatCode="#,##0.000_);\(#,##0.000\)"/>
    <numFmt numFmtId="188" formatCode="_(* #,##0.0_);_(* \(#,##0.0\);_(* &quot;-&quot;??_);_(@_)"/>
    <numFmt numFmtId="189" formatCode="_(* #,##0_);_(* \(#,##0\);_(* &quot;-&quot;??_);_(@_)"/>
    <numFmt numFmtId="190" formatCode="0.00;[Red]0.00"/>
    <numFmt numFmtId="191" formatCode="_(* #,##0.000_);_(* \(#,##0.000\);_(* &quot;-&quot;??_);_(@_)"/>
    <numFmt numFmtId="192" formatCode="0.0"/>
  </numFmts>
  <fonts count="64">
    <font>
      <sz val="10"/>
      <color indexed="8"/>
      <name val="Arial"/>
      <family val="2"/>
    </font>
    <font>
      <sz val="10"/>
      <name val="Arial"/>
      <family val="0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sz val="14"/>
      <color indexed="56"/>
      <name val="Verdana"/>
      <family val="2"/>
    </font>
    <font>
      <sz val="13"/>
      <color indexed="56"/>
      <name val="Verdana"/>
      <family val="2"/>
    </font>
    <font>
      <sz val="12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2"/>
      <color indexed="56"/>
      <name val="Verdana"/>
      <family val="2"/>
    </font>
    <font>
      <b/>
      <sz val="10"/>
      <color indexed="56"/>
      <name val="Verdana"/>
      <family val="2"/>
    </font>
    <font>
      <b/>
      <sz val="20"/>
      <color indexed="56"/>
      <name val="Verdana"/>
      <family val="2"/>
    </font>
    <font>
      <sz val="20"/>
      <color indexed="56"/>
      <name val="Verdana"/>
      <family val="2"/>
    </font>
    <font>
      <sz val="11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i/>
      <sz val="12"/>
      <color indexed="10"/>
      <name val="Verdana"/>
      <family val="2"/>
    </font>
    <font>
      <sz val="10"/>
      <color indexed="56"/>
      <name val="Arial"/>
      <family val="2"/>
    </font>
    <font>
      <b/>
      <i/>
      <sz val="11"/>
      <color indexed="56"/>
      <name val="Verdana"/>
      <family val="2"/>
    </font>
    <font>
      <b/>
      <sz val="16"/>
      <color indexed="10"/>
      <name val="Verdana"/>
      <family val="2"/>
    </font>
    <font>
      <sz val="16"/>
      <color indexed="8"/>
      <name val="Arial"/>
      <family val="2"/>
    </font>
    <font>
      <b/>
      <sz val="11"/>
      <color indexed="56"/>
      <name val="Verdana"/>
      <family val="2"/>
    </font>
    <font>
      <b/>
      <sz val="11"/>
      <color indexed="10"/>
      <name val="Verdana"/>
      <family val="2"/>
    </font>
    <font>
      <b/>
      <sz val="8"/>
      <color indexed="56"/>
      <name val="Verdana"/>
      <family val="2"/>
    </font>
    <font>
      <b/>
      <sz val="9"/>
      <color indexed="56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8"/>
      <color indexed="56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56"/>
      </bottom>
    </border>
    <border>
      <left style="medium"/>
      <right style="medium"/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/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>
        <color indexed="63"/>
      </bottom>
    </border>
    <border>
      <left style="thick">
        <color indexed="8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ck">
        <color indexed="56"/>
      </top>
      <bottom style="thin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56" fillId="20" borderId="5" applyNumberFormat="0" applyAlignment="0" applyProtection="0"/>
    <xf numFmtId="16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shrinkToFi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0" fontId="7" fillId="0" borderId="12" xfId="0" applyFont="1" applyFill="1" applyBorder="1" applyAlignment="1" applyProtection="1">
      <alignment shrinkToFit="1"/>
      <protection locked="0"/>
    </xf>
    <xf numFmtId="0" fontId="8" fillId="0" borderId="12" xfId="0" applyFont="1" applyFill="1" applyBorder="1" applyAlignment="1" applyProtection="1">
      <alignment shrinkToFit="1"/>
      <protection locked="0"/>
    </xf>
    <xf numFmtId="39" fontId="7" fillId="0" borderId="0" xfId="0" applyNumberFormat="1" applyFont="1" applyFill="1" applyBorder="1" applyAlignment="1" applyProtection="1">
      <alignment horizontal="right" shrinkToFit="1"/>
      <protection locked="0"/>
    </xf>
    <xf numFmtId="39" fontId="7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shrinkToFit="1"/>
    </xf>
    <xf numFmtId="2" fontId="6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7" fillId="0" borderId="14" xfId="0" applyFont="1" applyFill="1" applyBorder="1" applyAlignment="1" applyProtection="1">
      <alignment horizontal="center" shrinkToFit="1"/>
      <protection locked="0"/>
    </xf>
    <xf numFmtId="183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186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16" xfId="0" applyNumberFormat="1" applyFont="1" applyFill="1" applyBorder="1" applyAlignment="1" applyProtection="1">
      <alignment horizontal="center" shrinkToFit="1"/>
      <protection locked="0"/>
    </xf>
    <xf numFmtId="1" fontId="7" fillId="0" borderId="17" xfId="0" applyNumberFormat="1" applyFont="1" applyFill="1" applyBorder="1" applyAlignment="1" applyProtection="1">
      <alignment horizontal="center" shrinkToFit="1"/>
      <protection locked="0"/>
    </xf>
    <xf numFmtId="39" fontId="7" fillId="0" borderId="16" xfId="0" applyNumberFormat="1" applyFont="1" applyFill="1" applyBorder="1" applyAlignment="1" applyProtection="1">
      <alignment shrinkToFit="1"/>
      <protection locked="0"/>
    </xf>
    <xf numFmtId="39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4" xfId="0" applyNumberFormat="1" applyFont="1" applyFill="1" applyBorder="1" applyAlignment="1" applyProtection="1">
      <alignment shrinkToFit="1"/>
      <protection locked="0"/>
    </xf>
    <xf numFmtId="0" fontId="2" fillId="0" borderId="0" xfId="0" applyFont="1" applyBorder="1" applyAlignment="1">
      <alignment/>
    </xf>
    <xf numFmtId="0" fontId="3" fillId="0" borderId="18" xfId="0" applyFont="1" applyFill="1" applyBorder="1" applyAlignment="1" applyProtection="1">
      <alignment shrinkToFit="1"/>
      <protection locked="0"/>
    </xf>
    <xf numFmtId="0" fontId="2" fillId="0" borderId="13" xfId="0" applyFont="1" applyFill="1" applyBorder="1" applyAlignment="1">
      <alignment shrinkToFit="1"/>
    </xf>
    <xf numFmtId="0" fontId="2" fillId="0" borderId="19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0" fontId="2" fillId="0" borderId="21" xfId="0" applyFont="1" applyFill="1" applyBorder="1" applyAlignment="1">
      <alignment shrinkToFit="1"/>
    </xf>
    <xf numFmtId="0" fontId="2" fillId="0" borderId="22" xfId="0" applyFont="1" applyFill="1" applyBorder="1" applyAlignment="1">
      <alignment shrinkToFit="1"/>
    </xf>
    <xf numFmtId="39" fontId="3" fillId="0" borderId="18" xfId="0" applyNumberFormat="1" applyFont="1" applyFill="1" applyBorder="1" applyAlignment="1" applyProtection="1">
      <alignment horizontal="left" shrinkToFit="1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39" fontId="7" fillId="0" borderId="20" xfId="0" applyNumberFormat="1" applyFont="1" applyFill="1" applyBorder="1" applyAlignment="1" applyProtection="1">
      <alignment shrinkToFit="1"/>
      <protection locked="0"/>
    </xf>
    <xf numFmtId="39" fontId="19" fillId="0" borderId="24" xfId="0" applyNumberFormat="1" applyFont="1" applyFill="1" applyBorder="1" applyAlignment="1" applyProtection="1">
      <alignment shrinkToFit="1"/>
      <protection locked="0"/>
    </xf>
    <xf numFmtId="39" fontId="19" fillId="0" borderId="25" xfId="0" applyNumberFormat="1" applyFont="1" applyFill="1" applyBorder="1" applyAlignment="1" applyProtection="1">
      <alignment shrinkToFit="1"/>
      <protection locked="0"/>
    </xf>
    <xf numFmtId="2" fontId="12" fillId="0" borderId="0" xfId="0" applyNumberFormat="1" applyFont="1" applyBorder="1" applyAlignment="1">
      <alignment/>
    </xf>
    <xf numFmtId="39" fontId="19" fillId="0" borderId="26" xfId="0" applyNumberFormat="1" applyFont="1" applyFill="1" applyBorder="1" applyAlignment="1" applyProtection="1">
      <alignment shrinkToFit="1"/>
      <protection locked="0"/>
    </xf>
    <xf numFmtId="39" fontId="7" fillId="0" borderId="23" xfId="0" applyNumberFormat="1" applyFont="1" applyFill="1" applyBorder="1" applyAlignment="1" applyProtection="1">
      <alignment shrinkToFit="1"/>
      <protection locked="0"/>
    </xf>
    <xf numFmtId="39" fontId="19" fillId="0" borderId="25" xfId="0" applyNumberFormat="1" applyFont="1" applyFill="1" applyBorder="1" applyAlignment="1" applyProtection="1">
      <alignment horizontal="right" shrinkToFit="1"/>
      <protection locked="0"/>
    </xf>
    <xf numFmtId="39" fontId="7" fillId="0" borderId="27" xfId="0" applyNumberFormat="1" applyFont="1" applyFill="1" applyBorder="1" applyAlignment="1" applyProtection="1">
      <alignment shrinkToFit="1"/>
      <protection locked="0"/>
    </xf>
    <xf numFmtId="39" fontId="7" fillId="0" borderId="28" xfId="0" applyNumberFormat="1" applyFont="1" applyFill="1" applyBorder="1" applyAlignment="1" applyProtection="1">
      <alignment shrinkToFit="1"/>
      <protection locked="0"/>
    </xf>
    <xf numFmtId="0" fontId="2" fillId="0" borderId="0" xfId="0" applyFont="1" applyAlignment="1">
      <alignment/>
    </xf>
    <xf numFmtId="0" fontId="24" fillId="0" borderId="29" xfId="0" applyFont="1" applyFill="1" applyBorder="1" applyAlignment="1">
      <alignment horizontal="right"/>
    </xf>
    <xf numFmtId="0" fontId="23" fillId="0" borderId="3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17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vertical="center" wrapText="1"/>
    </xf>
    <xf numFmtId="183" fontId="21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/>
    </xf>
    <xf numFmtId="0" fontId="21" fillId="0" borderId="31" xfId="0" applyNumberFormat="1" applyFont="1" applyFill="1" applyBorder="1" applyAlignment="1">
      <alignment horizontal="center"/>
    </xf>
    <xf numFmtId="4" fontId="13" fillId="0" borderId="31" xfId="0" applyNumberFormat="1" applyFont="1" applyFill="1" applyBorder="1" applyAlignment="1">
      <alignment/>
    </xf>
    <xf numFmtId="4" fontId="13" fillId="0" borderId="32" xfId="45" applyNumberFormat="1" applyFont="1" applyFill="1" applyBorder="1" applyAlignment="1">
      <alignment/>
    </xf>
    <xf numFmtId="4" fontId="21" fillId="0" borderId="32" xfId="0" applyNumberFormat="1" applyFont="1" applyFill="1" applyBorder="1" applyAlignment="1">
      <alignment/>
    </xf>
    <xf numFmtId="171" fontId="13" fillId="0" borderId="31" xfId="0" applyNumberFormat="1" applyFont="1" applyFill="1" applyBorder="1" applyAlignment="1">
      <alignment wrapText="1"/>
    </xf>
    <xf numFmtId="0" fontId="21" fillId="32" borderId="33" xfId="0" applyFont="1" applyFill="1" applyBorder="1" applyAlignment="1">
      <alignment horizontal="center" vertical="center"/>
    </xf>
    <xf numFmtId="17" fontId="21" fillId="32" borderId="33" xfId="0" applyNumberFormat="1" applyFont="1" applyFill="1" applyBorder="1" applyAlignment="1">
      <alignment horizontal="center" vertical="center"/>
    </xf>
    <xf numFmtId="4" fontId="10" fillId="32" borderId="33" xfId="0" applyNumberFormat="1" applyFont="1" applyFill="1" applyBorder="1" applyAlignment="1">
      <alignment vertical="center" wrapText="1"/>
    </xf>
    <xf numFmtId="0" fontId="21" fillId="0" borderId="32" xfId="0" applyNumberFormat="1" applyFont="1" applyFill="1" applyBorder="1" applyAlignment="1">
      <alignment horizontal="center"/>
    </xf>
    <xf numFmtId="171" fontId="13" fillId="0" borderId="32" xfId="0" applyNumberFormat="1" applyFont="1" applyFill="1" applyBorder="1" applyAlignment="1">
      <alignment horizontal="center" wrapText="1"/>
    </xf>
    <xf numFmtId="4" fontId="13" fillId="0" borderId="32" xfId="0" applyNumberFormat="1" applyFont="1" applyFill="1" applyBorder="1" applyAlignment="1">
      <alignment/>
    </xf>
    <xf numFmtId="0" fontId="21" fillId="0" borderId="31" xfId="0" applyNumberFormat="1" applyFont="1" applyFill="1" applyBorder="1" applyAlignment="1">
      <alignment horizontal="center" wrapText="1"/>
    </xf>
    <xf numFmtId="4" fontId="13" fillId="0" borderId="31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71" fontId="13" fillId="0" borderId="3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1" fillId="0" borderId="34" xfId="0" applyNumberFormat="1" applyFont="1" applyFill="1" applyBorder="1" applyAlignment="1">
      <alignment horizontal="center"/>
    </xf>
    <xf numFmtId="171" fontId="13" fillId="0" borderId="34" xfId="0" applyNumberFormat="1" applyFont="1" applyFill="1" applyBorder="1" applyAlignment="1">
      <alignment wrapText="1"/>
    </xf>
    <xf numFmtId="0" fontId="13" fillId="0" borderId="34" xfId="0" applyNumberFormat="1" applyFont="1" applyFill="1" applyBorder="1" applyAlignment="1">
      <alignment/>
    </xf>
    <xf numFmtId="4" fontId="13" fillId="0" borderId="34" xfId="0" applyNumberFormat="1" applyFont="1" applyFill="1" applyBorder="1" applyAlignment="1">
      <alignment/>
    </xf>
    <xf numFmtId="4" fontId="21" fillId="0" borderId="16" xfId="0" applyNumberFormat="1" applyFont="1" applyFill="1" applyBorder="1" applyAlignment="1" applyProtection="1">
      <alignment/>
      <protection hidden="1" locked="0"/>
    </xf>
    <xf numFmtId="0" fontId="24" fillId="0" borderId="0" xfId="0" applyNumberFormat="1" applyFont="1" applyFill="1" applyBorder="1" applyAlignment="1" applyProtection="1">
      <alignment/>
      <protection hidden="1" locked="0"/>
    </xf>
    <xf numFmtId="2" fontId="1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171" fontId="21" fillId="0" borderId="32" xfId="60" applyNumberFormat="1" applyFont="1" applyFill="1" applyBorder="1" applyAlignment="1">
      <alignment horizontal="right"/>
    </xf>
    <xf numFmtId="190" fontId="2" fillId="0" borderId="0" xfId="0" applyNumberFormat="1" applyFont="1" applyBorder="1" applyAlignment="1">
      <alignment/>
    </xf>
    <xf numFmtId="9" fontId="12" fillId="0" borderId="0" xfId="49" applyFont="1" applyBorder="1" applyAlignment="1">
      <alignment/>
    </xf>
    <xf numFmtId="39" fontId="6" fillId="0" borderId="35" xfId="0" applyNumberFormat="1" applyFont="1" applyFill="1" applyBorder="1" applyAlignment="1" applyProtection="1">
      <alignment shrinkToFit="1"/>
      <protection locked="0"/>
    </xf>
    <xf numFmtId="39" fontId="6" fillId="0" borderId="36" xfId="0" applyNumberFormat="1" applyFont="1" applyFill="1" applyBorder="1" applyAlignment="1" applyProtection="1">
      <alignment shrinkToFit="1"/>
      <protection locked="0"/>
    </xf>
    <xf numFmtId="39" fontId="6" fillId="33" borderId="35" xfId="0" applyNumberFormat="1" applyFont="1" applyFill="1" applyBorder="1" applyAlignment="1" applyProtection="1">
      <alignment shrinkToFit="1"/>
      <protection locked="0"/>
    </xf>
    <xf numFmtId="39" fontId="6" fillId="0" borderId="37" xfId="0" applyNumberFormat="1" applyFont="1" applyFill="1" applyBorder="1" applyAlignment="1" applyProtection="1">
      <alignment shrinkToFit="1"/>
      <protection locked="0"/>
    </xf>
    <xf numFmtId="39" fontId="6" fillId="0" borderId="38" xfId="0" applyNumberFormat="1" applyFont="1" applyFill="1" applyBorder="1" applyAlignment="1" applyProtection="1">
      <alignment shrinkToFit="1"/>
      <protection locked="0"/>
    </xf>
    <xf numFmtId="187" fontId="6" fillId="0" borderId="35" xfId="0" applyNumberFormat="1" applyFont="1" applyFill="1" applyBorder="1" applyAlignment="1" applyProtection="1">
      <alignment shrinkToFit="1"/>
      <protection locked="0"/>
    </xf>
    <xf numFmtId="39" fontId="6" fillId="0" borderId="39" xfId="0" applyNumberFormat="1" applyFont="1" applyFill="1" applyBorder="1" applyAlignment="1" applyProtection="1">
      <alignment shrinkToFit="1"/>
      <protection locked="0"/>
    </xf>
    <xf numFmtId="39" fontId="9" fillId="0" borderId="37" xfId="0" applyNumberFormat="1" applyFont="1" applyFill="1" applyBorder="1" applyAlignment="1" applyProtection="1">
      <alignment shrinkToFit="1"/>
      <protection locked="0"/>
    </xf>
    <xf numFmtId="39" fontId="9" fillId="0" borderId="16" xfId="0" applyNumberFormat="1" applyFont="1" applyFill="1" applyBorder="1" applyAlignment="1" applyProtection="1">
      <alignment shrinkToFit="1"/>
      <protection locked="0"/>
    </xf>
    <xf numFmtId="39" fontId="9" fillId="0" borderId="14" xfId="0" applyNumberFormat="1" applyFont="1" applyFill="1" applyBorder="1" applyAlignment="1" applyProtection="1">
      <alignment shrinkToFit="1"/>
      <protection locked="0"/>
    </xf>
    <xf numFmtId="184" fontId="2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" fillId="0" borderId="25" xfId="0" applyFont="1" applyBorder="1" applyAlignment="1">
      <alignment/>
    </xf>
    <xf numFmtId="2" fontId="27" fillId="0" borderId="0" xfId="0" applyNumberFormat="1" applyFont="1" applyBorder="1" applyAlignment="1">
      <alignment/>
    </xf>
    <xf numFmtId="4" fontId="29" fillId="0" borderId="32" xfId="0" applyNumberFormat="1" applyFont="1" applyFill="1" applyBorder="1" applyAlignment="1">
      <alignment/>
    </xf>
    <xf numFmtId="4" fontId="29" fillId="0" borderId="32" xfId="0" applyNumberFormat="1" applyFont="1" applyFill="1" applyBorder="1" applyAlignment="1">
      <alignment wrapText="1"/>
    </xf>
    <xf numFmtId="4" fontId="29" fillId="0" borderId="31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shrinkToFit="1"/>
    </xf>
    <xf numFmtId="0" fontId="4" fillId="0" borderId="41" xfId="0" applyFont="1" applyFill="1" applyBorder="1" applyAlignment="1">
      <alignment horizontal="center" shrinkToFit="1"/>
    </xf>
    <xf numFmtId="0" fontId="4" fillId="0" borderId="40" xfId="0" applyFont="1" applyFill="1" applyBorder="1" applyAlignment="1">
      <alignment horizontal="center" shrinkToFit="1"/>
    </xf>
    <xf numFmtId="0" fontId="9" fillId="0" borderId="18" xfId="0" applyFont="1" applyFill="1" applyBorder="1" applyAlignment="1" applyProtection="1">
      <alignment horizontal="right" shrinkToFit="1"/>
      <protection locked="0"/>
    </xf>
    <xf numFmtId="0" fontId="9" fillId="0" borderId="40" xfId="0" applyFont="1" applyFill="1" applyBorder="1" applyAlignment="1" applyProtection="1">
      <alignment horizontal="right" shrinkToFit="1"/>
      <protection locked="0"/>
    </xf>
    <xf numFmtId="39" fontId="3" fillId="0" borderId="42" xfId="0" applyNumberFormat="1" applyFont="1" applyFill="1" applyBorder="1" applyAlignment="1" applyProtection="1">
      <alignment horizontal="left" vertical="center" shrinkToFit="1"/>
      <protection locked="0"/>
    </xf>
    <xf numFmtId="39" fontId="3" fillId="0" borderId="43" xfId="0" applyNumberFormat="1" applyFont="1" applyFill="1" applyBorder="1" applyAlignment="1" applyProtection="1">
      <alignment horizontal="left" vertical="center" shrinkToFit="1"/>
      <protection locked="0"/>
    </xf>
    <xf numFmtId="39" fontId="3" fillId="0" borderId="44" xfId="0" applyNumberFormat="1" applyFont="1" applyFill="1" applyBorder="1" applyAlignment="1" applyProtection="1">
      <alignment horizontal="left" vertical="center" shrinkToFit="1"/>
      <protection locked="0"/>
    </xf>
    <xf numFmtId="39" fontId="3" fillId="0" borderId="13" xfId="0" applyNumberFormat="1" applyFont="1" applyFill="1" applyBorder="1" applyAlignment="1" applyProtection="1">
      <alignment horizontal="left" vertical="center" shrinkToFit="1"/>
      <protection locked="0"/>
    </xf>
    <xf numFmtId="3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39" fontId="3" fillId="0" borderId="21" xfId="0" applyNumberFormat="1" applyFont="1" applyFill="1" applyBorder="1" applyAlignment="1" applyProtection="1">
      <alignment horizontal="left" vertical="center" shrinkToFit="1"/>
      <protection locked="0"/>
    </xf>
    <xf numFmtId="39" fontId="3" fillId="0" borderId="19" xfId="0" applyNumberFormat="1" applyFont="1" applyFill="1" applyBorder="1" applyAlignment="1" applyProtection="1">
      <alignment horizontal="left" vertical="center" shrinkToFit="1"/>
      <protection locked="0"/>
    </xf>
    <xf numFmtId="39" fontId="3" fillId="0" borderId="30" xfId="0" applyNumberFormat="1" applyFont="1" applyFill="1" applyBorder="1" applyAlignment="1" applyProtection="1">
      <alignment horizontal="left" vertical="center" shrinkToFit="1"/>
      <protection locked="0"/>
    </xf>
    <xf numFmtId="39" fontId="3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42" xfId="0" applyFont="1" applyFill="1" applyBorder="1" applyAlignment="1" applyProtection="1">
      <alignment horizontal="left" vertical="center" shrinkToFit="1"/>
      <protection locked="0"/>
    </xf>
    <xf numFmtId="0" fontId="3" fillId="0" borderId="43" xfId="0" applyFont="1" applyFill="1" applyBorder="1" applyAlignment="1" applyProtection="1">
      <alignment horizontal="left" vertical="center" shrinkToFit="1"/>
      <protection locked="0"/>
    </xf>
    <xf numFmtId="0" fontId="3" fillId="0" borderId="44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39" fontId="7" fillId="0" borderId="45" xfId="0" applyNumberFormat="1" applyFont="1" applyFill="1" applyBorder="1" applyAlignment="1" applyProtection="1">
      <alignment vertical="top" shrinkToFit="1"/>
      <protection locked="0"/>
    </xf>
    <xf numFmtId="39" fontId="11" fillId="0" borderId="29" xfId="0" applyNumberFormat="1" applyFont="1" applyFill="1" applyBorder="1" applyAlignment="1" applyProtection="1">
      <alignment horizontal="center" shrinkToFit="1"/>
      <protection locked="0"/>
    </xf>
    <xf numFmtId="0" fontId="12" fillId="0" borderId="46" xfId="0" applyFont="1" applyBorder="1" applyAlignment="1">
      <alignment horizontal="center" shrinkToFit="1"/>
    </xf>
    <xf numFmtId="0" fontId="12" fillId="0" borderId="47" xfId="0" applyFont="1" applyBorder="1" applyAlignment="1">
      <alignment horizontal="center" shrinkToFit="1"/>
    </xf>
    <xf numFmtId="39" fontId="3" fillId="0" borderId="18" xfId="0" applyNumberFormat="1" applyFont="1" applyFill="1" applyBorder="1" applyAlignment="1" applyProtection="1">
      <alignment horizontal="center" shrinkToFit="1"/>
      <protection locked="0"/>
    </xf>
    <xf numFmtId="39" fontId="3" fillId="0" borderId="40" xfId="0" applyNumberFormat="1" applyFont="1" applyFill="1" applyBorder="1" applyAlignment="1" applyProtection="1">
      <alignment horizontal="center" shrinkToFit="1"/>
      <protection locked="0"/>
    </xf>
    <xf numFmtId="0" fontId="3" fillId="0" borderId="48" xfId="0" applyFont="1" applyFill="1" applyBorder="1" applyAlignment="1">
      <alignment horizontal="left" shrinkToFit="1"/>
    </xf>
    <xf numFmtId="0" fontId="3" fillId="0" borderId="49" xfId="0" applyFont="1" applyFill="1" applyBorder="1" applyAlignment="1">
      <alignment horizontal="left" shrinkToFit="1"/>
    </xf>
    <xf numFmtId="0" fontId="3" fillId="0" borderId="50" xfId="0" applyFont="1" applyFill="1" applyBorder="1" applyAlignment="1">
      <alignment horizontal="left" shrinkToFit="1"/>
    </xf>
    <xf numFmtId="0" fontId="11" fillId="0" borderId="29" xfId="0" applyFont="1" applyFill="1" applyBorder="1" applyAlignment="1" applyProtection="1">
      <alignment horizontal="center" shrinkToFit="1"/>
      <protection locked="0"/>
    </xf>
    <xf numFmtId="183" fontId="7" fillId="0" borderId="14" xfId="0" applyNumberFormat="1" applyFont="1" applyFill="1" applyBorder="1" applyAlignment="1" applyProtection="1">
      <alignment vertical="center" shrinkToFit="1"/>
      <protection locked="0"/>
    </xf>
    <xf numFmtId="0" fontId="8" fillId="0" borderId="15" xfId="0" applyFont="1" applyBorder="1" applyAlignment="1">
      <alignment vertical="center" shrinkToFit="1"/>
    </xf>
    <xf numFmtId="171" fontId="9" fillId="0" borderId="51" xfId="0" applyNumberFormat="1" applyFont="1" applyFill="1" applyBorder="1" applyAlignment="1" applyProtection="1">
      <alignment shrinkToFit="1"/>
      <protection locked="0"/>
    </xf>
    <xf numFmtId="0" fontId="6" fillId="0" borderId="45" xfId="0" applyFont="1" applyFill="1" applyBorder="1" applyAlignment="1" applyProtection="1">
      <alignment shrinkToFit="1"/>
      <protection locked="0"/>
    </xf>
    <xf numFmtId="0" fontId="7" fillId="0" borderId="45" xfId="0" applyNumberFormat="1" applyFont="1" applyFill="1" applyBorder="1" applyAlignment="1" applyProtection="1">
      <alignment horizontal="center" shrinkToFit="1"/>
      <protection locked="0"/>
    </xf>
    <xf numFmtId="0" fontId="8" fillId="0" borderId="45" xfId="0" applyFont="1" applyFill="1" applyBorder="1" applyAlignment="1" applyProtection="1">
      <alignment horizontal="center" shrinkToFit="1"/>
      <protection locked="0"/>
    </xf>
    <xf numFmtId="39" fontId="8" fillId="0" borderId="45" xfId="0" applyNumberFormat="1" applyFont="1" applyFill="1" applyBorder="1" applyAlignment="1" applyProtection="1">
      <alignment vertical="top" shrinkToFit="1"/>
      <protection locked="0"/>
    </xf>
    <xf numFmtId="171" fontId="9" fillId="0" borderId="45" xfId="0" applyNumberFormat="1" applyFont="1" applyFill="1" applyBorder="1" applyAlignment="1" applyProtection="1">
      <alignment shrinkToFit="1"/>
      <protection locked="0"/>
    </xf>
    <xf numFmtId="39" fontId="7" fillId="0" borderId="52" xfId="0" applyNumberFormat="1" applyFont="1" applyFill="1" applyBorder="1" applyAlignment="1" applyProtection="1">
      <alignment/>
      <protection locked="0"/>
    </xf>
    <xf numFmtId="0" fontId="2" fillId="0" borderId="53" xfId="0" applyFont="1" applyBorder="1" applyAlignment="1">
      <alignment/>
    </xf>
    <xf numFmtId="39" fontId="7" fillId="0" borderId="54" xfId="0" applyNumberFormat="1" applyFont="1" applyFill="1" applyBorder="1" applyAlignment="1" applyProtection="1">
      <alignment vertical="center" shrinkToFit="1"/>
      <protection locked="0"/>
    </xf>
    <xf numFmtId="39" fontId="8" fillId="0" borderId="55" xfId="0" applyNumberFormat="1" applyFont="1" applyFill="1" applyBorder="1" applyAlignment="1" applyProtection="1">
      <alignment vertical="center" shrinkToFit="1"/>
      <protection locked="0"/>
    </xf>
    <xf numFmtId="0" fontId="2" fillId="0" borderId="56" xfId="0" applyFont="1" applyBorder="1" applyAlignment="1">
      <alignment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>
      <alignment horizontal="center" vertical="center" shrinkToFit="1"/>
    </xf>
    <xf numFmtId="1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9" fontId="7" fillId="0" borderId="56" xfId="0" applyNumberFormat="1" applyFont="1" applyFill="1" applyBorder="1" applyAlignment="1" applyProtection="1">
      <alignment shrinkToFit="1"/>
      <protection locked="0"/>
    </xf>
    <xf numFmtId="0" fontId="2" fillId="0" borderId="53" xfId="0" applyFont="1" applyBorder="1" applyAlignment="1">
      <alignment shrinkToFit="1"/>
    </xf>
    <xf numFmtId="0" fontId="10" fillId="0" borderId="57" xfId="0" applyFont="1" applyFill="1" applyBorder="1" applyAlignment="1" applyProtection="1">
      <alignment vertical="center" wrapText="1"/>
      <protection locked="0"/>
    </xf>
    <xf numFmtId="0" fontId="10" fillId="0" borderId="58" xfId="0" applyFont="1" applyFill="1" applyBorder="1" applyAlignment="1" applyProtection="1">
      <alignment vertical="center" wrapText="1"/>
      <protection locked="0"/>
    </xf>
    <xf numFmtId="0" fontId="2" fillId="0" borderId="59" xfId="0" applyFont="1" applyFill="1" applyBorder="1" applyAlignment="1" applyProtection="1">
      <alignment vertical="center" wrapText="1"/>
      <protection locked="0"/>
    </xf>
    <xf numFmtId="39" fontId="7" fillId="0" borderId="51" xfId="0" applyNumberFormat="1" applyFont="1" applyFill="1" applyBorder="1" applyAlignment="1" applyProtection="1">
      <alignment vertical="center" shrinkToFit="1"/>
      <protection locked="0"/>
    </xf>
    <xf numFmtId="39" fontId="7" fillId="0" borderId="45" xfId="0" applyNumberFormat="1" applyFont="1" applyFill="1" applyBorder="1" applyAlignment="1" applyProtection="1">
      <alignment vertical="center" shrinkToFit="1"/>
      <protection locked="0"/>
    </xf>
    <xf numFmtId="0" fontId="8" fillId="0" borderId="60" xfId="0" applyFont="1" applyFill="1" applyBorder="1" applyAlignment="1" applyProtection="1">
      <alignment horizontal="center" shrinkToFit="1"/>
      <protection locked="0"/>
    </xf>
    <xf numFmtId="0" fontId="3" fillId="0" borderId="23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wrapText="1" shrinkToFit="1"/>
    </xf>
    <xf numFmtId="0" fontId="20" fillId="0" borderId="62" xfId="0" applyFont="1" applyBorder="1" applyAlignment="1">
      <alignment horizontal="center" shrinkToFit="1"/>
    </xf>
    <xf numFmtId="0" fontId="20" fillId="0" borderId="63" xfId="0" applyFont="1" applyBorder="1" applyAlignment="1">
      <alignment horizontal="center" shrinkToFit="1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171" fontId="7" fillId="0" borderId="68" xfId="0" applyNumberFormat="1" applyFont="1" applyFill="1" applyBorder="1" applyAlignment="1" applyProtection="1">
      <alignment shrinkToFit="1"/>
      <protection locked="0"/>
    </xf>
    <xf numFmtId="0" fontId="8" fillId="0" borderId="69" xfId="0" applyFont="1" applyFill="1" applyBorder="1" applyAlignment="1" applyProtection="1">
      <alignment shrinkToFit="1"/>
      <protection locked="0"/>
    </xf>
    <xf numFmtId="0" fontId="7" fillId="0" borderId="51" xfId="0" applyNumberFormat="1" applyFont="1" applyFill="1" applyBorder="1" applyAlignment="1" applyProtection="1">
      <alignment horizontal="center" shrinkToFit="1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14" fillId="0" borderId="70" xfId="0" applyFont="1" applyFill="1" applyBorder="1" applyAlignment="1" applyProtection="1">
      <alignment horizontal="center" vertical="center"/>
      <protection locked="0"/>
    </xf>
    <xf numFmtId="0" fontId="15" fillId="0" borderId="70" xfId="0" applyFont="1" applyBorder="1" applyAlignment="1">
      <alignment horizontal="center" vertical="center"/>
    </xf>
    <xf numFmtId="0" fontId="14" fillId="0" borderId="71" xfId="0" applyFont="1" applyFill="1" applyBorder="1" applyAlignment="1" applyProtection="1">
      <alignment horizontal="center" vertical="center"/>
      <protection locked="0"/>
    </xf>
    <xf numFmtId="171" fontId="7" fillId="0" borderId="72" xfId="0" applyNumberFormat="1" applyFont="1" applyFill="1" applyBorder="1" applyAlignment="1" applyProtection="1">
      <alignment shrinkToFit="1"/>
      <protection locked="0"/>
    </xf>
    <xf numFmtId="0" fontId="8" fillId="0" borderId="73" xfId="0" applyFont="1" applyFill="1" applyBorder="1" applyAlignment="1" applyProtection="1">
      <alignment shrinkToFit="1"/>
      <protection locked="0"/>
    </xf>
    <xf numFmtId="39" fontId="8" fillId="0" borderId="6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Font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/>
    </xf>
    <xf numFmtId="0" fontId="10" fillId="0" borderId="74" xfId="0" applyFont="1" applyFill="1" applyBorder="1" applyAlignment="1">
      <alignment horizontal="left" vertical="center"/>
    </xf>
    <xf numFmtId="0" fontId="7" fillId="0" borderId="72" xfId="0" applyFont="1" applyFill="1" applyBorder="1" applyAlignment="1" applyProtection="1">
      <alignment shrinkToFit="1"/>
      <protection locked="0"/>
    </xf>
    <xf numFmtId="39" fontId="3" fillId="0" borderId="75" xfId="0" applyNumberFormat="1" applyFont="1" applyFill="1" applyBorder="1" applyAlignment="1" applyProtection="1">
      <alignment horizontal="left" shrinkToFit="1"/>
      <protection locked="0"/>
    </xf>
    <xf numFmtId="0" fontId="17" fillId="0" borderId="49" xfId="0" applyFont="1" applyBorder="1" applyAlignment="1">
      <alignment horizontal="left" shrinkToFit="1"/>
    </xf>
    <xf numFmtId="0" fontId="17" fillId="0" borderId="76" xfId="0" applyFont="1" applyBorder="1" applyAlignment="1">
      <alignment horizontal="left" shrinkToFit="1"/>
    </xf>
    <xf numFmtId="39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39" fontId="9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right" shrinkToFit="1"/>
    </xf>
    <xf numFmtId="0" fontId="10" fillId="0" borderId="78" xfId="0" applyFont="1" applyBorder="1" applyAlignment="1">
      <alignment horizontal="right" shrinkToFit="1"/>
    </xf>
    <xf numFmtId="0" fontId="10" fillId="0" borderId="79" xfId="0" applyFont="1" applyBorder="1" applyAlignment="1">
      <alignment horizontal="right" shrinkToFit="1"/>
    </xf>
    <xf numFmtId="0" fontId="0" fillId="0" borderId="80" xfId="0" applyBorder="1" applyAlignment="1">
      <alignment horizontal="left" shrinkToFit="1"/>
    </xf>
    <xf numFmtId="0" fontId="0" fillId="0" borderId="81" xfId="0" applyBorder="1" applyAlignment="1">
      <alignment horizontal="left" shrinkToFit="1"/>
    </xf>
    <xf numFmtId="39" fontId="19" fillId="0" borderId="82" xfId="0" applyNumberFormat="1" applyFont="1" applyFill="1" applyBorder="1" applyAlignment="1" applyProtection="1">
      <alignment horizontal="center" shrinkToFit="1"/>
      <protection locked="0"/>
    </xf>
    <xf numFmtId="39" fontId="19" fillId="0" borderId="24" xfId="0" applyNumberFormat="1" applyFont="1" applyFill="1" applyBorder="1" applyAlignment="1" applyProtection="1">
      <alignment horizontal="center" shrinkToFit="1"/>
      <protection locked="0"/>
    </xf>
    <xf numFmtId="39" fontId="19" fillId="0" borderId="83" xfId="0" applyNumberFormat="1" applyFont="1" applyFill="1" applyBorder="1" applyAlignment="1" applyProtection="1">
      <alignment horizontal="center" shrinkToFit="1"/>
      <protection locked="0"/>
    </xf>
    <xf numFmtId="0" fontId="3" fillId="0" borderId="67" xfId="0" applyFont="1" applyFill="1" applyBorder="1" applyAlignment="1">
      <alignment horizontal="center" wrapText="1" shrinkToFit="1"/>
    </xf>
    <xf numFmtId="0" fontId="3" fillId="0" borderId="84" xfId="0" applyFont="1" applyFill="1" applyBorder="1" applyAlignment="1">
      <alignment horizontal="center" wrapText="1" shrinkToFit="1"/>
    </xf>
    <xf numFmtId="0" fontId="3" fillId="0" borderId="40" xfId="0" applyFont="1" applyFill="1" applyBorder="1" applyAlignment="1">
      <alignment horizontal="center" wrapText="1" shrinkToFit="1"/>
    </xf>
    <xf numFmtId="0" fontId="10" fillId="0" borderId="40" xfId="0" applyFont="1" applyFill="1" applyBorder="1" applyAlignment="1">
      <alignment horizontal="center" wrapText="1" shrinkToFit="1"/>
    </xf>
    <xf numFmtId="0" fontId="10" fillId="0" borderId="48" xfId="0" applyFont="1" applyFill="1" applyBorder="1" applyAlignment="1">
      <alignment horizontal="center" wrapText="1" shrinkToFit="1"/>
    </xf>
    <xf numFmtId="0" fontId="21" fillId="0" borderId="85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17" fontId="21" fillId="0" borderId="85" xfId="0" applyNumberFormat="1" applyFont="1" applyFill="1" applyBorder="1" applyAlignment="1">
      <alignment horizontal="center" vertical="center"/>
    </xf>
    <xf numFmtId="17" fontId="21" fillId="0" borderId="86" xfId="0" applyNumberFormat="1" applyFont="1" applyFill="1" applyBorder="1" applyAlignment="1">
      <alignment horizontal="center" vertical="center"/>
    </xf>
    <xf numFmtId="171" fontId="21" fillId="0" borderId="17" xfId="0" applyNumberFormat="1" applyFont="1" applyFill="1" applyBorder="1" applyAlignment="1">
      <alignment horizontal="center"/>
    </xf>
    <xf numFmtId="171" fontId="21" fillId="0" borderId="70" xfId="0" applyNumberFormat="1" applyFont="1" applyFill="1" applyBorder="1" applyAlignment="1">
      <alignment horizontal="center"/>
    </xf>
    <xf numFmtId="171" fontId="21" fillId="0" borderId="71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8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/>
    </xf>
    <xf numFmtId="2" fontId="18" fillId="0" borderId="70" xfId="0" applyNumberFormat="1" applyFont="1" applyFill="1" applyBorder="1" applyAlignment="1">
      <alignment horizontal="center"/>
    </xf>
    <xf numFmtId="2" fontId="18" fillId="0" borderId="71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28" fillId="0" borderId="84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28" fillId="0" borderId="90" xfId="0" applyFont="1" applyFill="1" applyBorder="1" applyAlignment="1">
      <alignment horizontal="center" vertical="center" wrapText="1"/>
    </xf>
    <xf numFmtId="2" fontId="18" fillId="0" borderId="15" xfId="0" applyNumberFormat="1" applyFont="1" applyBorder="1" applyAlignment="1">
      <alignment horizontal="center"/>
    </xf>
    <xf numFmtId="2" fontId="2" fillId="0" borderId="91" xfId="0" applyNumberFormat="1" applyFont="1" applyBorder="1" applyAlignment="1">
      <alignment horizontal="center" wrapText="1"/>
    </xf>
    <xf numFmtId="0" fontId="21" fillId="0" borderId="30" xfId="0" applyFont="1" applyBorder="1" applyAlignment="1">
      <alignment horizontal="center" vertical="center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571500</xdr:colOff>
      <xdr:row>0</xdr:row>
      <xdr:rowOff>38100</xdr:rowOff>
    </xdr:from>
    <xdr:to>
      <xdr:col>16</xdr:col>
      <xdr:colOff>381000</xdr:colOff>
      <xdr:row>2</xdr:row>
      <xdr:rowOff>352425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0" y="38100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0</xdr:row>
      <xdr:rowOff>0</xdr:rowOff>
    </xdr:from>
    <xdr:to>
      <xdr:col>8</xdr:col>
      <xdr:colOff>180975</xdr:colOff>
      <xdr:row>2</xdr:row>
      <xdr:rowOff>400050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0"/>
          <a:ext cx="714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443"/>
  <sheetViews>
    <sheetView tabSelected="1" zoomScale="55" zoomScaleNormal="55" zoomScalePageLayoutView="0" workbookViewId="0" topLeftCell="A1">
      <selection activeCell="E2" sqref="E2:O2"/>
    </sheetView>
  </sheetViews>
  <sheetFormatPr defaultColWidth="9.140625" defaultRowHeight="12.75"/>
  <cols>
    <col min="1" max="1" width="8.7109375" style="18" customWidth="1"/>
    <col min="2" max="2" width="74.7109375" style="2" bestFit="1" customWidth="1"/>
    <col min="3" max="3" width="14.57421875" style="2" customWidth="1"/>
    <col min="4" max="4" width="15.00390625" style="2" bestFit="1" customWidth="1"/>
    <col min="5" max="5" width="17.00390625" style="2" bestFit="1" customWidth="1"/>
    <col min="6" max="6" width="16.00390625" style="2" bestFit="1" customWidth="1"/>
    <col min="7" max="8" width="15.8515625" style="2" bestFit="1" customWidth="1"/>
    <col min="9" max="9" width="14.421875" style="2" bestFit="1" customWidth="1"/>
    <col min="10" max="10" width="23.00390625" style="2" bestFit="1" customWidth="1"/>
    <col min="11" max="11" width="10.28125" style="2" customWidth="1"/>
    <col min="12" max="12" width="10.8515625" style="2" customWidth="1"/>
    <col min="13" max="13" width="13.421875" style="2" customWidth="1"/>
    <col min="14" max="15" width="8.7109375" style="2" bestFit="1" customWidth="1"/>
    <col min="16" max="16" width="21.140625" style="2" bestFit="1" customWidth="1"/>
    <col min="17" max="17" width="22.57421875" style="2" customWidth="1"/>
    <col min="18" max="18" width="7.421875" style="2" customWidth="1"/>
    <col min="19" max="16384" width="9.140625" style="2" customWidth="1"/>
  </cols>
  <sheetData>
    <row r="1" spans="1:196" s="1" customFormat="1" ht="39.75" customHeight="1" thickTop="1">
      <c r="A1" s="175" t="s">
        <v>24</v>
      </c>
      <c r="B1" s="176"/>
      <c r="C1" s="181" t="s">
        <v>25</v>
      </c>
      <c r="D1" s="182"/>
      <c r="E1" s="182"/>
      <c r="F1" s="182"/>
      <c r="G1" s="182"/>
      <c r="H1" s="182"/>
      <c r="I1" s="182"/>
      <c r="J1" s="183"/>
      <c r="K1" s="212" t="s">
        <v>60</v>
      </c>
      <c r="L1" s="213"/>
      <c r="M1" s="214"/>
      <c r="N1" s="215"/>
      <c r="O1" s="216"/>
      <c r="P1" s="40"/>
      <c r="Q1" s="3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</row>
    <row r="2" spans="1:17" ht="36" customHeight="1">
      <c r="A2" s="177" t="s">
        <v>54</v>
      </c>
      <c r="B2" s="178"/>
      <c r="C2" s="186" t="s">
        <v>8</v>
      </c>
      <c r="D2" s="187"/>
      <c r="E2" s="222" t="s">
        <v>67</v>
      </c>
      <c r="F2" s="223"/>
      <c r="G2" s="223"/>
      <c r="H2" s="223"/>
      <c r="I2" s="223"/>
      <c r="J2" s="223"/>
      <c r="K2" s="223"/>
      <c r="L2" s="223"/>
      <c r="M2" s="223"/>
      <c r="N2" s="223"/>
      <c r="O2" s="224"/>
      <c r="P2" s="31"/>
      <c r="Q2" s="34"/>
    </row>
    <row r="3" spans="1:17" ht="30.75" customHeight="1" thickBot="1">
      <c r="A3" s="179" t="s">
        <v>14</v>
      </c>
      <c r="B3" s="180"/>
      <c r="C3" s="188" t="s">
        <v>13</v>
      </c>
      <c r="D3" s="189"/>
      <c r="E3" s="220" t="s">
        <v>55</v>
      </c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32"/>
      <c r="Q3" s="35"/>
    </row>
    <row r="4" spans="1:17" ht="24.75" customHeight="1" thickBot="1">
      <c r="A4" s="3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24.75" customHeight="1" thickBot="1">
      <c r="A5" s="150" t="s">
        <v>2</v>
      </c>
      <c r="B5" s="19" t="s">
        <v>1</v>
      </c>
      <c r="C5" s="21" t="s">
        <v>4</v>
      </c>
      <c r="D5" s="193" t="s">
        <v>57</v>
      </c>
      <c r="E5" s="194"/>
      <c r="F5" s="194"/>
      <c r="G5" s="194"/>
      <c r="H5" s="194"/>
      <c r="I5" s="195"/>
      <c r="J5" s="194"/>
      <c r="K5" s="194"/>
      <c r="L5" s="194"/>
      <c r="M5" s="194"/>
      <c r="N5" s="194"/>
      <c r="O5" s="196"/>
      <c r="P5" s="165" t="s">
        <v>5</v>
      </c>
      <c r="Q5" s="163" t="s">
        <v>18</v>
      </c>
    </row>
    <row r="6" spans="1:17" s="4" customFormat="1" ht="28.5" customHeight="1" thickBot="1">
      <c r="A6" s="151"/>
      <c r="B6" s="20" t="s">
        <v>6</v>
      </c>
      <c r="C6" s="22" t="s">
        <v>19</v>
      </c>
      <c r="D6" s="23">
        <v>1</v>
      </c>
      <c r="E6" s="23">
        <v>2</v>
      </c>
      <c r="F6" s="23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4">
        <v>12</v>
      </c>
      <c r="P6" s="166"/>
      <c r="Q6" s="164"/>
    </row>
    <row r="7" spans="1:19" ht="24.75" customHeight="1">
      <c r="A7" s="192">
        <v>1</v>
      </c>
      <c r="B7" s="152" t="s">
        <v>51</v>
      </c>
      <c r="C7" s="172"/>
      <c r="D7" s="96">
        <v>14591.84</v>
      </c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167"/>
      <c r="Q7" s="160">
        <f>SUM(C7:P7)</f>
        <v>14591.84</v>
      </c>
      <c r="R7" s="4"/>
      <c r="S7" s="4"/>
    </row>
    <row r="8" spans="1:19" ht="9.75" customHeight="1" thickBot="1">
      <c r="A8" s="155"/>
      <c r="B8" s="153"/>
      <c r="C8" s="173"/>
      <c r="D8" s="98"/>
      <c r="E8" s="96"/>
      <c r="F8" s="99"/>
      <c r="G8" s="99"/>
      <c r="H8" s="99"/>
      <c r="I8" s="99"/>
      <c r="J8" s="99"/>
      <c r="K8" s="99"/>
      <c r="L8" s="99"/>
      <c r="M8" s="99"/>
      <c r="N8" s="99"/>
      <c r="O8" s="99"/>
      <c r="P8" s="168"/>
      <c r="Q8" s="161"/>
      <c r="R8" s="4"/>
      <c r="S8" s="4"/>
    </row>
    <row r="9" spans="1:19" ht="24.75" customHeight="1">
      <c r="A9" s="154">
        <v>2</v>
      </c>
      <c r="B9" s="157" t="s">
        <v>50</v>
      </c>
      <c r="C9" s="140"/>
      <c r="D9" s="96"/>
      <c r="E9" s="96">
        <v>10000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158"/>
      <c r="Q9" s="160">
        <f>SUM(C9:P9)</f>
        <v>10000</v>
      </c>
      <c r="R9" s="4"/>
      <c r="S9" s="4"/>
    </row>
    <row r="10" spans="1:19" ht="9.75" customHeight="1" thickBot="1">
      <c r="A10" s="155"/>
      <c r="B10" s="153"/>
      <c r="C10" s="156"/>
      <c r="D10" s="96"/>
      <c r="E10" s="98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159"/>
      <c r="Q10" s="161"/>
      <c r="R10" s="4"/>
      <c r="S10" s="4"/>
    </row>
    <row r="11" spans="1:19" ht="24.75" customHeight="1">
      <c r="A11" s="154">
        <v>3</v>
      </c>
      <c r="B11" s="157" t="s">
        <v>53</v>
      </c>
      <c r="C11" s="140"/>
      <c r="D11" s="96"/>
      <c r="E11" s="96"/>
      <c r="F11" s="96">
        <v>7500</v>
      </c>
      <c r="G11" s="96"/>
      <c r="H11" s="96"/>
      <c r="I11" s="96"/>
      <c r="J11" s="96"/>
      <c r="K11" s="96"/>
      <c r="L11" s="96"/>
      <c r="M11" s="96"/>
      <c r="N11" s="96"/>
      <c r="O11" s="96"/>
      <c r="P11" s="158"/>
      <c r="Q11" s="160">
        <f>SUM(C11:P11)</f>
        <v>7500</v>
      </c>
      <c r="R11" s="4"/>
      <c r="S11" s="4"/>
    </row>
    <row r="12" spans="1:19" ht="9.75" customHeight="1" thickBot="1">
      <c r="A12" s="155"/>
      <c r="B12" s="153"/>
      <c r="C12" s="156"/>
      <c r="D12" s="96"/>
      <c r="E12" s="96"/>
      <c r="F12" s="98"/>
      <c r="G12" s="96"/>
      <c r="H12" s="96"/>
      <c r="I12" s="96"/>
      <c r="J12" s="96"/>
      <c r="K12" s="96"/>
      <c r="L12" s="96"/>
      <c r="M12" s="96"/>
      <c r="N12" s="96"/>
      <c r="O12" s="96"/>
      <c r="P12" s="159"/>
      <c r="Q12" s="161"/>
      <c r="R12" s="4"/>
      <c r="S12" s="4"/>
    </row>
    <row r="13" spans="1:19" ht="24.75" customHeight="1">
      <c r="A13" s="154">
        <v>4</v>
      </c>
      <c r="B13" s="157" t="s">
        <v>26</v>
      </c>
      <c r="C13" s="140"/>
      <c r="D13" s="96"/>
      <c r="E13" s="96"/>
      <c r="F13" s="96"/>
      <c r="G13" s="96">
        <v>7500</v>
      </c>
      <c r="H13" s="96"/>
      <c r="I13" s="96"/>
      <c r="J13" s="96"/>
      <c r="K13" s="96"/>
      <c r="L13" s="96"/>
      <c r="M13" s="96"/>
      <c r="N13" s="96"/>
      <c r="O13" s="96"/>
      <c r="P13" s="158"/>
      <c r="Q13" s="160">
        <f>SUM(C13:P13)</f>
        <v>7500</v>
      </c>
      <c r="R13" s="4"/>
      <c r="S13" s="4"/>
    </row>
    <row r="14" spans="1:19" ht="9.75" customHeight="1" thickBot="1">
      <c r="A14" s="155"/>
      <c r="B14" s="153"/>
      <c r="C14" s="156"/>
      <c r="D14" s="100"/>
      <c r="E14" s="96"/>
      <c r="F14" s="96"/>
      <c r="G14" s="98"/>
      <c r="H14" s="96"/>
      <c r="I14" s="96"/>
      <c r="J14" s="96"/>
      <c r="K14" s="96"/>
      <c r="L14" s="96"/>
      <c r="M14" s="96"/>
      <c r="N14" s="96"/>
      <c r="O14" s="96"/>
      <c r="P14" s="159"/>
      <c r="Q14" s="161"/>
      <c r="R14" s="4"/>
      <c r="S14" s="4"/>
    </row>
    <row r="15" spans="1:19" ht="24.75" customHeight="1">
      <c r="A15" s="154">
        <v>5</v>
      </c>
      <c r="B15" s="157" t="s">
        <v>49</v>
      </c>
      <c r="C15" s="140"/>
      <c r="D15" s="100"/>
      <c r="E15" s="96"/>
      <c r="F15" s="96"/>
      <c r="G15" s="96"/>
      <c r="H15" s="96">
        <v>7500</v>
      </c>
      <c r="I15" s="96"/>
      <c r="J15" s="96"/>
      <c r="K15" s="96"/>
      <c r="L15" s="96"/>
      <c r="M15" s="96"/>
      <c r="N15" s="96"/>
      <c r="O15" s="96"/>
      <c r="P15" s="158"/>
      <c r="Q15" s="160">
        <f>SUM(C15:P15)</f>
        <v>7500</v>
      </c>
      <c r="R15" s="4"/>
      <c r="S15" s="4"/>
    </row>
    <row r="16" spans="1:19" ht="9.75" customHeight="1" thickBot="1">
      <c r="A16" s="155"/>
      <c r="B16" s="153"/>
      <c r="C16" s="156"/>
      <c r="D16" s="100"/>
      <c r="E16" s="96"/>
      <c r="F16" s="96"/>
      <c r="G16" s="96"/>
      <c r="H16" s="98"/>
      <c r="I16" s="96"/>
      <c r="J16" s="96"/>
      <c r="K16" s="96"/>
      <c r="L16" s="96"/>
      <c r="M16" s="96"/>
      <c r="N16" s="96"/>
      <c r="O16" s="96"/>
      <c r="P16" s="159"/>
      <c r="Q16" s="161"/>
      <c r="R16" s="4"/>
      <c r="S16" s="4"/>
    </row>
    <row r="17" spans="1:19" ht="24.75" customHeight="1">
      <c r="A17" s="154">
        <v>6</v>
      </c>
      <c r="B17" s="157" t="s">
        <v>52</v>
      </c>
      <c r="C17" s="140"/>
      <c r="D17" s="100"/>
      <c r="E17" s="96"/>
      <c r="F17" s="96"/>
      <c r="G17" s="96"/>
      <c r="H17" s="96"/>
      <c r="I17" s="96">
        <v>7500</v>
      </c>
      <c r="J17" s="96"/>
      <c r="K17" s="96"/>
      <c r="L17" s="96"/>
      <c r="M17" s="96"/>
      <c r="N17" s="96"/>
      <c r="O17" s="96"/>
      <c r="P17" s="158"/>
      <c r="Q17" s="160">
        <f>SUM(C17:P17)</f>
        <v>7500</v>
      </c>
      <c r="R17" s="4"/>
      <c r="S17" s="4"/>
    </row>
    <row r="18" spans="1:19" ht="9.75" customHeight="1" thickBot="1">
      <c r="A18" s="155"/>
      <c r="B18" s="153"/>
      <c r="C18" s="156"/>
      <c r="D18" s="100"/>
      <c r="E18" s="96"/>
      <c r="F18" s="96"/>
      <c r="G18" s="96"/>
      <c r="H18" s="96"/>
      <c r="I18" s="98"/>
      <c r="J18" s="96"/>
      <c r="K18" s="96"/>
      <c r="L18" s="96"/>
      <c r="M18" s="96"/>
      <c r="N18" s="96"/>
      <c r="O18" s="96"/>
      <c r="P18" s="159"/>
      <c r="Q18" s="161"/>
      <c r="R18" s="4"/>
      <c r="S18" s="4"/>
    </row>
    <row r="19" spans="1:19" ht="24.75" customHeight="1">
      <c r="A19" s="154">
        <v>7</v>
      </c>
      <c r="B19" s="157" t="s">
        <v>46</v>
      </c>
      <c r="C19" s="140"/>
      <c r="D19" s="100"/>
      <c r="E19" s="96"/>
      <c r="F19" s="96"/>
      <c r="G19" s="96"/>
      <c r="H19" s="96"/>
      <c r="I19" s="96"/>
      <c r="J19" s="96">
        <v>5000</v>
      </c>
      <c r="K19" s="96"/>
      <c r="L19" s="96"/>
      <c r="M19" s="96"/>
      <c r="N19" s="96"/>
      <c r="O19" s="96"/>
      <c r="P19" s="158"/>
      <c r="Q19" s="160">
        <f>SUM(C19:P19)</f>
        <v>5000</v>
      </c>
      <c r="R19" s="4"/>
      <c r="S19" s="4"/>
    </row>
    <row r="20" spans="1:19" ht="9.75" customHeight="1" thickBot="1">
      <c r="A20" s="154"/>
      <c r="B20" s="157"/>
      <c r="C20" s="140"/>
      <c r="D20" s="100"/>
      <c r="E20" s="96"/>
      <c r="F20" s="96"/>
      <c r="G20" s="96"/>
      <c r="H20" s="96"/>
      <c r="I20" s="96"/>
      <c r="J20" s="98"/>
      <c r="K20" s="96"/>
      <c r="L20" s="96"/>
      <c r="M20" s="96"/>
      <c r="N20" s="96"/>
      <c r="O20" s="96"/>
      <c r="P20" s="159"/>
      <c r="Q20" s="161"/>
      <c r="R20" s="4"/>
      <c r="S20" s="4"/>
    </row>
    <row r="21" spans="1:19" ht="24.75" customHeight="1">
      <c r="A21" s="154">
        <v>8</v>
      </c>
      <c r="B21" s="157" t="s">
        <v>47</v>
      </c>
      <c r="C21" s="140"/>
      <c r="D21" s="100"/>
      <c r="E21" s="101"/>
      <c r="F21" s="96"/>
      <c r="G21" s="96"/>
      <c r="H21" s="96"/>
      <c r="I21" s="96"/>
      <c r="J21" s="96"/>
      <c r="K21" s="96">
        <v>5000</v>
      </c>
      <c r="L21" s="96"/>
      <c r="M21" s="96"/>
      <c r="N21" s="96"/>
      <c r="O21" s="96"/>
      <c r="P21" s="158"/>
      <c r="Q21" s="160">
        <f>SUM(C21:P21)</f>
        <v>5000</v>
      </c>
      <c r="R21" s="4"/>
      <c r="S21" s="4"/>
    </row>
    <row r="22" spans="1:19" ht="9.75" customHeight="1" thickBot="1">
      <c r="A22" s="154"/>
      <c r="B22" s="157"/>
      <c r="C22" s="140"/>
      <c r="D22" s="100"/>
      <c r="E22" s="96"/>
      <c r="F22" s="96"/>
      <c r="G22" s="96"/>
      <c r="H22" s="96"/>
      <c r="I22" s="96"/>
      <c r="J22" s="96"/>
      <c r="K22" s="98"/>
      <c r="L22" s="96"/>
      <c r="M22" s="96"/>
      <c r="N22" s="96"/>
      <c r="O22" s="96"/>
      <c r="P22" s="159"/>
      <c r="Q22" s="161"/>
      <c r="R22" s="4"/>
      <c r="S22" s="4"/>
    </row>
    <row r="23" spans="1:19" ht="24.75" customHeight="1">
      <c r="A23" s="154">
        <v>9</v>
      </c>
      <c r="B23" s="157" t="s">
        <v>48</v>
      </c>
      <c r="C23" s="140"/>
      <c r="D23" s="100"/>
      <c r="E23" s="96"/>
      <c r="F23" s="96"/>
      <c r="G23" s="96"/>
      <c r="H23" s="96"/>
      <c r="I23" s="96"/>
      <c r="J23" s="96"/>
      <c r="K23" s="96"/>
      <c r="L23" s="96">
        <v>5000</v>
      </c>
      <c r="M23" s="96">
        <v>2500</v>
      </c>
      <c r="N23" s="96"/>
      <c r="O23" s="96"/>
      <c r="P23" s="158"/>
      <c r="Q23" s="160">
        <f>SUM(C23:P23)</f>
        <v>7500</v>
      </c>
      <c r="R23" s="4"/>
      <c r="S23" s="4"/>
    </row>
    <row r="24" spans="1:23" ht="9.75" customHeight="1" thickBot="1">
      <c r="A24" s="155"/>
      <c r="B24" s="157"/>
      <c r="C24" s="156"/>
      <c r="D24" s="100"/>
      <c r="E24" s="96"/>
      <c r="F24" s="96"/>
      <c r="G24" s="96"/>
      <c r="H24" s="96"/>
      <c r="I24" s="96"/>
      <c r="J24" s="96"/>
      <c r="K24" s="96"/>
      <c r="L24" s="98"/>
      <c r="M24" s="98"/>
      <c r="N24" s="96"/>
      <c r="O24" s="96"/>
      <c r="P24" s="159"/>
      <c r="Q24" s="161"/>
      <c r="R24" s="5"/>
      <c r="S24" s="4"/>
      <c r="U24" s="6"/>
      <c r="V24" s="6"/>
      <c r="W24" s="6"/>
    </row>
    <row r="25" spans="1:23" ht="24.75" customHeight="1">
      <c r="A25" s="154">
        <v>10</v>
      </c>
      <c r="B25" s="157" t="s">
        <v>27</v>
      </c>
      <c r="C25" s="140"/>
      <c r="D25" s="100"/>
      <c r="E25" s="96"/>
      <c r="F25" s="96"/>
      <c r="G25" s="96"/>
      <c r="H25" s="96"/>
      <c r="I25" s="96"/>
      <c r="J25" s="96"/>
      <c r="K25" s="96"/>
      <c r="L25" s="96"/>
      <c r="M25" s="96"/>
      <c r="N25" s="96">
        <v>5000</v>
      </c>
      <c r="O25" s="96">
        <v>2500</v>
      </c>
      <c r="P25" s="158"/>
      <c r="Q25" s="160">
        <f>SUM(C25:P25)</f>
        <v>7500</v>
      </c>
      <c r="R25" s="5"/>
      <c r="S25" s="4"/>
      <c r="U25" s="6"/>
      <c r="V25" s="6"/>
      <c r="W25" s="6"/>
    </row>
    <row r="26" spans="1:23" ht="9.75" customHeight="1" thickBot="1">
      <c r="A26" s="174"/>
      <c r="B26" s="153"/>
      <c r="C26" s="199"/>
      <c r="D26" s="102"/>
      <c r="E26" s="99"/>
      <c r="F26" s="99"/>
      <c r="G26" s="99"/>
      <c r="H26" s="103"/>
      <c r="I26" s="96"/>
      <c r="J26" s="96"/>
      <c r="K26" s="103"/>
      <c r="L26" s="103"/>
      <c r="M26" s="103"/>
      <c r="N26" s="98"/>
      <c r="O26" s="98"/>
      <c r="P26" s="162"/>
      <c r="Q26" s="161"/>
      <c r="R26" s="5"/>
      <c r="S26" s="4"/>
      <c r="U26" s="6"/>
      <c r="V26" s="6"/>
      <c r="W26" s="6"/>
    </row>
    <row r="27" spans="1:19" ht="24.75" customHeight="1" thickBot="1">
      <c r="A27" s="197" t="s">
        <v>0</v>
      </c>
      <c r="B27" s="198"/>
      <c r="C27" s="25">
        <f>SUM(C7:C26)</f>
        <v>0</v>
      </c>
      <c r="D27" s="104">
        <f>SUM(D7:D26)</f>
        <v>14591.84</v>
      </c>
      <c r="E27" s="104">
        <f aca="true" t="shared" si="0" ref="E27:M27">SUM(E7:E26)</f>
        <v>10000</v>
      </c>
      <c r="F27" s="104">
        <f t="shared" si="0"/>
        <v>7500</v>
      </c>
      <c r="G27" s="104">
        <f t="shared" si="0"/>
        <v>7500</v>
      </c>
      <c r="H27" s="104">
        <f t="shared" si="0"/>
        <v>7500</v>
      </c>
      <c r="I27" s="104">
        <f t="shared" si="0"/>
        <v>7500</v>
      </c>
      <c r="J27" s="104">
        <f>SUM(J7:J26)</f>
        <v>5000</v>
      </c>
      <c r="K27" s="104">
        <f t="shared" si="0"/>
        <v>5000</v>
      </c>
      <c r="L27" s="104">
        <f t="shared" si="0"/>
        <v>5000</v>
      </c>
      <c r="M27" s="104">
        <f t="shared" si="0"/>
        <v>2500</v>
      </c>
      <c r="N27" s="104">
        <v>5000</v>
      </c>
      <c r="O27" s="104">
        <f>SUM(O7:O26)</f>
        <v>2500</v>
      </c>
      <c r="P27" s="26"/>
      <c r="Q27" s="25">
        <f>SUM(C27:P27)</f>
        <v>79591.84</v>
      </c>
      <c r="R27" s="4"/>
      <c r="S27" s="4"/>
    </row>
    <row r="28" spans="1:19" ht="24.75" customHeight="1" thickBot="1">
      <c r="A28" s="190" t="s">
        <v>45</v>
      </c>
      <c r="B28" s="191"/>
      <c r="C28" s="28"/>
      <c r="D28" s="105">
        <f>D27*0.02</f>
        <v>291.8368</v>
      </c>
      <c r="E28" s="105">
        <f aca="true" t="shared" si="1" ref="E28:O28">E27*0.02</f>
        <v>200</v>
      </c>
      <c r="F28" s="105">
        <f t="shared" si="1"/>
        <v>150</v>
      </c>
      <c r="G28" s="105">
        <f t="shared" si="1"/>
        <v>150</v>
      </c>
      <c r="H28" s="105">
        <f t="shared" si="1"/>
        <v>150</v>
      </c>
      <c r="I28" s="105">
        <f t="shared" si="1"/>
        <v>150</v>
      </c>
      <c r="J28" s="105">
        <f t="shared" si="1"/>
        <v>100</v>
      </c>
      <c r="K28" s="105">
        <f t="shared" si="1"/>
        <v>100</v>
      </c>
      <c r="L28" s="105">
        <f t="shared" si="1"/>
        <v>100</v>
      </c>
      <c r="M28" s="105">
        <f t="shared" si="1"/>
        <v>50</v>
      </c>
      <c r="N28" s="105">
        <f t="shared" si="1"/>
        <v>100</v>
      </c>
      <c r="O28" s="105">
        <f t="shared" si="1"/>
        <v>50</v>
      </c>
      <c r="P28" s="27"/>
      <c r="Q28" s="25">
        <f>SUM(C28:P28)</f>
        <v>1591.8368</v>
      </c>
      <c r="R28" s="4"/>
      <c r="S28" s="4"/>
    </row>
    <row r="29" spans="1:19" ht="24.75" customHeight="1" thickBot="1">
      <c r="A29" s="204" t="s">
        <v>28</v>
      </c>
      <c r="B29" s="198"/>
      <c r="C29" s="25">
        <f>C27-C28</f>
        <v>0</v>
      </c>
      <c r="D29" s="105">
        <f aca="true" t="shared" si="2" ref="D29:L29">D27-D28</f>
        <v>14300.003200000001</v>
      </c>
      <c r="E29" s="105">
        <f t="shared" si="2"/>
        <v>9800</v>
      </c>
      <c r="F29" s="105">
        <f t="shared" si="2"/>
        <v>7350</v>
      </c>
      <c r="G29" s="105">
        <f t="shared" si="2"/>
        <v>7350</v>
      </c>
      <c r="H29" s="105">
        <f t="shared" si="2"/>
        <v>7350</v>
      </c>
      <c r="I29" s="105">
        <f>I27-I28</f>
        <v>7350</v>
      </c>
      <c r="J29" s="105">
        <f t="shared" si="2"/>
        <v>4900</v>
      </c>
      <c r="K29" s="105">
        <f t="shared" si="2"/>
        <v>4900</v>
      </c>
      <c r="L29" s="105">
        <f t="shared" si="2"/>
        <v>4900</v>
      </c>
      <c r="M29" s="105">
        <f>M27-M28</f>
        <v>2450</v>
      </c>
      <c r="N29" s="105">
        <f>N27-N28</f>
        <v>4900</v>
      </c>
      <c r="O29" s="105">
        <f>O27-O28</f>
        <v>2450</v>
      </c>
      <c r="P29" s="27"/>
      <c r="Q29" s="41">
        <f>SUM(C29:P29)</f>
        <v>78000.0032</v>
      </c>
      <c r="R29" s="4"/>
      <c r="S29" s="4"/>
    </row>
    <row r="30" spans="1:126" s="37" customFormat="1" ht="77.25" customHeight="1" thickBot="1">
      <c r="A30" s="184" t="s">
        <v>21</v>
      </c>
      <c r="B30" s="185"/>
      <c r="C30" s="18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46"/>
      <c r="Q30" s="48"/>
      <c r="R30" s="38"/>
      <c r="S30" s="38"/>
      <c r="T30" s="38"/>
      <c r="U30" s="38"/>
      <c r="V30" s="38"/>
      <c r="W30" s="38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9" ht="30" customHeight="1" thickBot="1">
      <c r="A31" s="169" t="s">
        <v>22</v>
      </c>
      <c r="B31" s="170"/>
      <c r="C31" s="171"/>
      <c r="D31" s="217"/>
      <c r="E31" s="218"/>
      <c r="F31" s="218"/>
      <c r="G31" s="217"/>
      <c r="H31" s="218"/>
      <c r="I31" s="219"/>
      <c r="J31" s="45"/>
      <c r="K31" s="42"/>
      <c r="L31" s="42"/>
      <c r="M31" s="42"/>
      <c r="N31" s="42"/>
      <c r="O31" s="42"/>
      <c r="P31" s="42"/>
      <c r="Q31" s="49"/>
      <c r="R31" s="4"/>
      <c r="S31" s="4"/>
    </row>
    <row r="32" spans="1:19" ht="28.5" customHeight="1" thickBot="1">
      <c r="A32" s="169" t="s">
        <v>23</v>
      </c>
      <c r="B32" s="170"/>
      <c r="C32" s="171"/>
      <c r="D32" s="217"/>
      <c r="E32" s="218"/>
      <c r="F32" s="219"/>
      <c r="G32" s="217"/>
      <c r="H32" s="218"/>
      <c r="I32" s="219"/>
      <c r="J32" s="45"/>
      <c r="K32" s="43"/>
      <c r="L32" s="43"/>
      <c r="M32" s="43"/>
      <c r="N32" s="43"/>
      <c r="O32" s="43"/>
      <c r="P32" s="47"/>
      <c r="Q32" s="49"/>
      <c r="R32" s="4"/>
      <c r="S32" s="4"/>
    </row>
    <row r="33" spans="1:19" ht="19.5" customHeight="1" thickBot="1">
      <c r="A33" s="7"/>
      <c r="B33" s="8"/>
      <c r="C33" s="9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/>
      <c r="Q33" s="10"/>
      <c r="R33" s="4"/>
      <c r="S33" s="4"/>
    </row>
    <row r="34" spans="1:19" ht="19.5" customHeight="1">
      <c r="A34" s="149" t="s">
        <v>16</v>
      </c>
      <c r="B34" s="142"/>
      <c r="C34" s="142"/>
      <c r="D34" s="143"/>
      <c r="E34" s="141" t="s">
        <v>12</v>
      </c>
      <c r="F34" s="142"/>
      <c r="G34" s="142"/>
      <c r="H34" s="142"/>
      <c r="I34" s="142"/>
      <c r="J34" s="142"/>
      <c r="K34" s="143"/>
      <c r="L34" s="141" t="s">
        <v>11</v>
      </c>
      <c r="M34" s="142"/>
      <c r="N34" s="142"/>
      <c r="O34" s="142"/>
      <c r="P34" s="142"/>
      <c r="Q34" s="143"/>
      <c r="R34" s="4"/>
      <c r="S34" s="4"/>
    </row>
    <row r="35" spans="1:17" s="12" customFormat="1" ht="19.5" customHeight="1">
      <c r="A35" s="30" t="s">
        <v>7</v>
      </c>
      <c r="B35" s="117" t="s">
        <v>63</v>
      </c>
      <c r="C35" s="119"/>
      <c r="D35" s="118"/>
      <c r="E35" s="36" t="s">
        <v>15</v>
      </c>
      <c r="F35" s="117" t="s">
        <v>65</v>
      </c>
      <c r="G35" s="119"/>
      <c r="H35" s="119"/>
      <c r="I35" s="119"/>
      <c r="J35" s="119"/>
      <c r="K35" s="118"/>
      <c r="L35" s="144" t="s">
        <v>17</v>
      </c>
      <c r="M35" s="145"/>
      <c r="N35" s="119"/>
      <c r="O35" s="119"/>
      <c r="P35" s="119"/>
      <c r="Q35" s="118"/>
    </row>
    <row r="36" spans="1:17" s="12" customFormat="1" ht="19.5" customHeight="1">
      <c r="A36" s="120" t="s">
        <v>9</v>
      </c>
      <c r="B36" s="121"/>
      <c r="C36" s="117">
        <v>5063589057</v>
      </c>
      <c r="D36" s="118"/>
      <c r="E36" s="205" t="s">
        <v>62</v>
      </c>
      <c r="F36" s="206"/>
      <c r="G36" s="207"/>
      <c r="H36" s="146" t="s">
        <v>61</v>
      </c>
      <c r="I36" s="147"/>
      <c r="J36" s="147"/>
      <c r="K36" s="148"/>
      <c r="L36" s="144" t="s">
        <v>9</v>
      </c>
      <c r="M36" s="145"/>
      <c r="N36" s="119"/>
      <c r="O36" s="119"/>
      <c r="P36" s="119"/>
      <c r="Q36" s="118"/>
    </row>
    <row r="37" spans="1:17" s="12" customFormat="1" ht="23.25" customHeight="1">
      <c r="A37" s="131" t="s">
        <v>10</v>
      </c>
      <c r="B37" s="132"/>
      <c r="C37" s="132"/>
      <c r="D37" s="133"/>
      <c r="E37" s="122" t="s">
        <v>10</v>
      </c>
      <c r="F37" s="123"/>
      <c r="G37" s="123"/>
      <c r="H37" s="123"/>
      <c r="I37" s="123"/>
      <c r="J37" s="123"/>
      <c r="K37" s="124"/>
      <c r="L37" s="114" t="s">
        <v>10</v>
      </c>
      <c r="M37" s="115"/>
      <c r="N37" s="115"/>
      <c r="O37" s="115"/>
      <c r="P37" s="115"/>
      <c r="Q37" s="116"/>
    </row>
    <row r="38" spans="1:17" s="12" customFormat="1" ht="27.75" customHeight="1">
      <c r="A38" s="134"/>
      <c r="B38" s="135"/>
      <c r="C38" s="135"/>
      <c r="D38" s="136"/>
      <c r="E38" s="125"/>
      <c r="F38" s="126"/>
      <c r="G38" s="126"/>
      <c r="H38" s="126"/>
      <c r="I38" s="126"/>
      <c r="J38" s="126"/>
      <c r="K38" s="127"/>
      <c r="L38" s="208" t="s">
        <v>20</v>
      </c>
      <c r="M38" s="209"/>
      <c r="N38" s="210"/>
      <c r="O38" s="210"/>
      <c r="P38" s="210"/>
      <c r="Q38" s="211"/>
    </row>
    <row r="39" spans="1:17" s="12" customFormat="1" ht="21" customHeight="1">
      <c r="A39" s="134"/>
      <c r="B39" s="135"/>
      <c r="C39" s="135"/>
      <c r="D39" s="136"/>
      <c r="E39" s="125"/>
      <c r="F39" s="126"/>
      <c r="G39" s="126"/>
      <c r="H39" s="126"/>
      <c r="I39" s="126"/>
      <c r="J39" s="126"/>
      <c r="K39" s="127"/>
      <c r="L39" s="208"/>
      <c r="M39" s="209"/>
      <c r="N39" s="210"/>
      <c r="O39" s="210"/>
      <c r="P39" s="210"/>
      <c r="Q39" s="211"/>
    </row>
    <row r="40" spans="1:19" ht="21" customHeight="1">
      <c r="A40" s="134"/>
      <c r="B40" s="135"/>
      <c r="C40" s="135"/>
      <c r="D40" s="136"/>
      <c r="E40" s="125"/>
      <c r="F40" s="126"/>
      <c r="G40" s="126"/>
      <c r="H40" s="126"/>
      <c r="I40" s="126"/>
      <c r="J40" s="126"/>
      <c r="K40" s="127"/>
      <c r="L40" s="144" t="s">
        <v>9</v>
      </c>
      <c r="M40" s="145"/>
      <c r="N40" s="119"/>
      <c r="O40" s="119"/>
      <c r="P40" s="119"/>
      <c r="Q40" s="118"/>
      <c r="R40" s="4"/>
      <c r="S40" s="4"/>
    </row>
    <row r="41" spans="1:19" ht="27" customHeight="1" thickBot="1">
      <c r="A41" s="137"/>
      <c r="B41" s="138"/>
      <c r="C41" s="138"/>
      <c r="D41" s="139"/>
      <c r="E41" s="128"/>
      <c r="F41" s="129"/>
      <c r="G41" s="129"/>
      <c r="H41" s="129"/>
      <c r="I41" s="129"/>
      <c r="J41" s="129"/>
      <c r="K41" s="130"/>
      <c r="L41" s="201" t="s">
        <v>10</v>
      </c>
      <c r="M41" s="202"/>
      <c r="N41" s="202"/>
      <c r="O41" s="202"/>
      <c r="P41" s="202"/>
      <c r="Q41" s="203"/>
      <c r="R41" s="4"/>
      <c r="S41" s="4"/>
    </row>
    <row r="42" spans="1:19" ht="18" customHeight="1">
      <c r="A42" s="2"/>
      <c r="D42" s="2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  <c r="S42" s="14"/>
    </row>
    <row r="43" spans="1:20" ht="10.5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15"/>
      <c r="S43" s="16"/>
      <c r="T43" s="17"/>
    </row>
    <row r="44" spans="1:19" ht="10.5" customHeight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15"/>
      <c r="S44" s="16"/>
    </row>
    <row r="45" spans="1:20" ht="10.5" customHeight="1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15"/>
      <c r="S45" s="16"/>
      <c r="T45" s="17"/>
    </row>
    <row r="46" spans="1:19" ht="10.5" customHeight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15"/>
      <c r="S46" s="16"/>
    </row>
    <row r="47" spans="1:19" ht="12.75">
      <c r="A47" s="6"/>
      <c r="B47" s="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94"/>
      <c r="Q47" s="16"/>
      <c r="R47" s="16"/>
      <c r="S47" s="16"/>
    </row>
    <row r="48" spans="1:19" ht="12.75">
      <c r="A48" s="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2.75">
      <c r="A49" s="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24.75">
      <c r="A50" s="2"/>
      <c r="E50" s="44"/>
      <c r="F50" s="44"/>
      <c r="G50" s="44">
        <f>D31/Q27</f>
        <v>0</v>
      </c>
      <c r="H50" s="16">
        <f>G31/Q27</f>
        <v>0</v>
      </c>
      <c r="I50" s="106">
        <f>J31/Q27</f>
        <v>0</v>
      </c>
      <c r="J50" s="16"/>
      <c r="K50" s="16"/>
      <c r="L50" s="16"/>
      <c r="M50" s="16"/>
      <c r="N50" s="16"/>
      <c r="O50" s="16"/>
      <c r="Q50" s="109">
        <v>149867.6</v>
      </c>
      <c r="R50" s="16"/>
      <c r="S50" s="16"/>
    </row>
    <row r="51" spans="1:7" ht="24.75">
      <c r="A51" s="2"/>
      <c r="E51" s="95"/>
      <c r="F51" s="95"/>
      <c r="G51" s="95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</sheetData>
  <sheetProtection/>
  <mergeCells count="97">
    <mergeCell ref="K1:M1"/>
    <mergeCell ref="N1:O1"/>
    <mergeCell ref="D31:F31"/>
    <mergeCell ref="D32:F32"/>
    <mergeCell ref="G31:I31"/>
    <mergeCell ref="G32:I32"/>
    <mergeCell ref="E3:O3"/>
    <mergeCell ref="E2:O2"/>
    <mergeCell ref="A45:Q46"/>
    <mergeCell ref="A43:Q44"/>
    <mergeCell ref="L41:Q41"/>
    <mergeCell ref="L40:M40"/>
    <mergeCell ref="A32:C32"/>
    <mergeCell ref="A29:B29"/>
    <mergeCell ref="E36:G36"/>
    <mergeCell ref="N40:Q40"/>
    <mergeCell ref="L38:M39"/>
    <mergeCell ref="N38:Q39"/>
    <mergeCell ref="A19:A20"/>
    <mergeCell ref="A28:B28"/>
    <mergeCell ref="A7:A8"/>
    <mergeCell ref="A21:A22"/>
    <mergeCell ref="D5:O5"/>
    <mergeCell ref="A27:B27"/>
    <mergeCell ref="C25:C26"/>
    <mergeCell ref="B25:B26"/>
    <mergeCell ref="B13:B14"/>
    <mergeCell ref="A13:A14"/>
    <mergeCell ref="A1:B1"/>
    <mergeCell ref="A2:B2"/>
    <mergeCell ref="A3:B3"/>
    <mergeCell ref="C1:J1"/>
    <mergeCell ref="A30:C30"/>
    <mergeCell ref="C2:D2"/>
    <mergeCell ref="C3:D3"/>
    <mergeCell ref="B17:B18"/>
    <mergeCell ref="B15:B16"/>
    <mergeCell ref="C21:C22"/>
    <mergeCell ref="Q13:Q14"/>
    <mergeCell ref="C23:C24"/>
    <mergeCell ref="A31:C31"/>
    <mergeCell ref="C7:C8"/>
    <mergeCell ref="C9:C10"/>
    <mergeCell ref="C11:C12"/>
    <mergeCell ref="B11:B12"/>
    <mergeCell ref="C13:C14"/>
    <mergeCell ref="C15:C16"/>
    <mergeCell ref="A25:A26"/>
    <mergeCell ref="P5:P6"/>
    <mergeCell ref="P9:P10"/>
    <mergeCell ref="P11:P12"/>
    <mergeCell ref="Q9:Q10"/>
    <mergeCell ref="Q11:Q12"/>
    <mergeCell ref="P7:P8"/>
    <mergeCell ref="Q7:Q8"/>
    <mergeCell ref="Q15:Q16"/>
    <mergeCell ref="P13:P14"/>
    <mergeCell ref="P15:P16"/>
    <mergeCell ref="Q5:Q6"/>
    <mergeCell ref="A23:A24"/>
    <mergeCell ref="B23:B24"/>
    <mergeCell ref="B21:B22"/>
    <mergeCell ref="B19:B20"/>
    <mergeCell ref="A15:A16"/>
    <mergeCell ref="Q21:Q22"/>
    <mergeCell ref="P17:P18"/>
    <mergeCell ref="P19:P20"/>
    <mergeCell ref="P21:P22"/>
    <mergeCell ref="Q25:Q26"/>
    <mergeCell ref="Q23:Q24"/>
    <mergeCell ref="Q17:Q18"/>
    <mergeCell ref="Q19:Q20"/>
    <mergeCell ref="P23:P24"/>
    <mergeCell ref="P25:P26"/>
    <mergeCell ref="A5:A6"/>
    <mergeCell ref="B7:B8"/>
    <mergeCell ref="A17:A18"/>
    <mergeCell ref="A9:A10"/>
    <mergeCell ref="A11:A12"/>
    <mergeCell ref="C17:C18"/>
    <mergeCell ref="B9:B10"/>
    <mergeCell ref="C19:C20"/>
    <mergeCell ref="E34:K34"/>
    <mergeCell ref="L35:M35"/>
    <mergeCell ref="L36:M36"/>
    <mergeCell ref="L34:Q34"/>
    <mergeCell ref="N36:Q36"/>
    <mergeCell ref="F35:K35"/>
    <mergeCell ref="H36:K36"/>
    <mergeCell ref="N35:Q35"/>
    <mergeCell ref="A34:D34"/>
    <mergeCell ref="L37:Q37"/>
    <mergeCell ref="C36:D36"/>
    <mergeCell ref="B35:D35"/>
    <mergeCell ref="A36:B36"/>
    <mergeCell ref="E37:K41"/>
    <mergeCell ref="A37:D41"/>
  </mergeCells>
  <printOptions horizontalCentered="1" verticalCentered="1"/>
  <pageMargins left="0" right="0" top="0" bottom="0" header="0" footer="0"/>
  <pageSetup horizontalDpi="300" verticalDpi="300" orientation="landscape" paperSize="9" scale="47" r:id="rId2"/>
  <rowBreaks count="1" manualBreakCount="1">
    <brk id="4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zoomScalePageLayoutView="0" workbookViewId="0" topLeftCell="A10">
      <selection activeCell="B26" sqref="B26"/>
    </sheetView>
  </sheetViews>
  <sheetFormatPr defaultColWidth="9.140625" defaultRowHeight="12.75"/>
  <cols>
    <col min="1" max="1" width="6.7109375" style="50" customWidth="1"/>
    <col min="2" max="2" width="58.7109375" style="50" customWidth="1"/>
    <col min="3" max="3" width="20.140625" style="50" bestFit="1" customWidth="1"/>
    <col min="4" max="4" width="12.28125" style="50" bestFit="1" customWidth="1"/>
    <col min="5" max="5" width="23.421875" style="50" bestFit="1" customWidth="1"/>
    <col min="6" max="6" width="18.57421875" style="50" customWidth="1"/>
    <col min="7" max="7" width="15.8515625" style="50" customWidth="1"/>
    <col min="8" max="8" width="22.140625" style="50" customWidth="1"/>
    <col min="9" max="9" width="19.57421875" style="50" customWidth="1"/>
    <col min="10" max="10" width="12.7109375" style="50" customWidth="1"/>
    <col min="11" max="16384" width="9.140625" style="50" customWidth="1"/>
  </cols>
  <sheetData>
    <row r="1" spans="1:9" ht="37.5" customHeight="1" thickBot="1">
      <c r="A1" s="175" t="s">
        <v>24</v>
      </c>
      <c r="B1" s="176"/>
      <c r="C1" s="238" t="s">
        <v>29</v>
      </c>
      <c r="D1" s="239"/>
      <c r="E1" s="239"/>
      <c r="F1" s="239"/>
      <c r="G1" s="240"/>
      <c r="H1" s="241"/>
      <c r="I1" s="242"/>
    </row>
    <row r="2" spans="1:10" ht="33.75" customHeight="1">
      <c r="A2" s="177" t="str">
        <f>'Anexo VII'!A2:B2</f>
        <v>SECRETARIA DE SANEAMENTO
E RECURSOS HÍDRICOS</v>
      </c>
      <c r="B2" s="178"/>
      <c r="C2" s="51" t="s">
        <v>30</v>
      </c>
      <c r="D2" s="247" t="s">
        <v>58</v>
      </c>
      <c r="E2" s="248"/>
      <c r="F2" s="248"/>
      <c r="G2" s="249"/>
      <c r="H2" s="243"/>
      <c r="I2" s="244"/>
      <c r="J2" s="2"/>
    </row>
    <row r="3" spans="1:10" ht="36" customHeight="1" thickBot="1">
      <c r="A3" s="253" t="s">
        <v>14</v>
      </c>
      <c r="B3" s="254"/>
      <c r="C3" s="52" t="s">
        <v>31</v>
      </c>
      <c r="D3" s="255" t="s">
        <v>56</v>
      </c>
      <c r="E3" s="256"/>
      <c r="F3" s="256"/>
      <c r="G3" s="257"/>
      <c r="H3" s="245"/>
      <c r="I3" s="246"/>
      <c r="J3" s="2"/>
    </row>
    <row r="4" spans="3:9" ht="24.75" customHeight="1" thickBot="1">
      <c r="C4" s="50" t="s">
        <v>32</v>
      </c>
      <c r="I4" s="2"/>
    </row>
    <row r="5" spans="1:9" s="55" customFormat="1" ht="24.75" customHeight="1" thickBot="1" thickTop="1">
      <c r="A5" s="53"/>
      <c r="B5" s="54"/>
      <c r="C5" s="54"/>
      <c r="D5" s="53"/>
      <c r="E5" s="260" t="s">
        <v>33</v>
      </c>
      <c r="F5" s="260"/>
      <c r="G5" s="261" t="s">
        <v>59</v>
      </c>
      <c r="H5" s="262"/>
      <c r="I5" s="263"/>
    </row>
    <row r="6" spans="1:10" s="55" customFormat="1" ht="15.75" customHeight="1" thickBot="1">
      <c r="A6" s="225" t="s">
        <v>34</v>
      </c>
      <c r="B6" s="225" t="s">
        <v>2</v>
      </c>
      <c r="C6" s="227" t="s">
        <v>35</v>
      </c>
      <c r="D6" s="225" t="s">
        <v>36</v>
      </c>
      <c r="E6" s="225" t="s">
        <v>37</v>
      </c>
      <c r="F6" s="225" t="s">
        <v>38</v>
      </c>
      <c r="G6" s="235" t="s">
        <v>39</v>
      </c>
      <c r="H6" s="236"/>
      <c r="I6" s="237"/>
      <c r="J6" s="56"/>
    </row>
    <row r="7" spans="1:10" s="55" customFormat="1" ht="58.5" customHeight="1" thickBot="1">
      <c r="A7" s="226"/>
      <c r="B7" s="226"/>
      <c r="C7" s="228"/>
      <c r="D7" s="226"/>
      <c r="E7" s="226"/>
      <c r="F7" s="226"/>
      <c r="G7" s="57" t="s">
        <v>40</v>
      </c>
      <c r="H7" s="57" t="s">
        <v>3</v>
      </c>
      <c r="I7" s="58" t="s">
        <v>41</v>
      </c>
      <c r="J7" s="59"/>
    </row>
    <row r="8" spans="1:10" s="55" customFormat="1" ht="26.25" customHeight="1">
      <c r="A8" s="66"/>
      <c r="B8" s="66"/>
      <c r="C8" s="67"/>
      <c r="D8" s="66"/>
      <c r="E8" s="66"/>
      <c r="F8" s="66"/>
      <c r="G8" s="66"/>
      <c r="H8" s="66"/>
      <c r="I8" s="68"/>
      <c r="J8" s="59"/>
    </row>
    <row r="9" spans="1:10" ht="48" customHeight="1">
      <c r="A9" s="69">
        <v>1</v>
      </c>
      <c r="B9" s="65" t="str">
        <f>'Anexo VII'!B7</f>
        <v>Aquisição de Imagens Atualizadas</v>
      </c>
      <c r="C9" s="70" t="s">
        <v>44</v>
      </c>
      <c r="D9" s="93">
        <v>1</v>
      </c>
      <c r="E9" s="110">
        <f>'Anexo VII'!Q7</f>
        <v>14591.84</v>
      </c>
      <c r="F9" s="63">
        <f>E9*D9</f>
        <v>14591.84</v>
      </c>
      <c r="G9" s="64">
        <f>F9*0.98</f>
        <v>14300.0032</v>
      </c>
      <c r="H9" s="64">
        <f>F9*0.02</f>
        <v>291.8368</v>
      </c>
      <c r="I9" s="71"/>
      <c r="J9" s="60"/>
    </row>
    <row r="10" spans="1:10" ht="48" customHeight="1">
      <c r="A10" s="69">
        <v>2</v>
      </c>
      <c r="B10" s="65" t="str">
        <f>'Anexo VII'!B9</f>
        <v>Levantamento de Dados e Informações Municipais</v>
      </c>
      <c r="C10" s="70" t="s">
        <v>42</v>
      </c>
      <c r="D10" s="93">
        <f>F10/E10</f>
        <v>125</v>
      </c>
      <c r="E10" s="110">
        <v>80</v>
      </c>
      <c r="F10" s="63">
        <f>'Anexo VII'!Q9</f>
        <v>10000</v>
      </c>
      <c r="G10" s="64">
        <f aca="true" t="shared" si="0" ref="G10:G18">F10*0.98</f>
        <v>9800</v>
      </c>
      <c r="H10" s="64">
        <f aca="true" t="shared" si="1" ref="H10:H18">F10*0.02</f>
        <v>200</v>
      </c>
      <c r="I10" s="71"/>
      <c r="J10" s="60"/>
    </row>
    <row r="11" spans="1:10" ht="42" customHeight="1">
      <c r="A11" s="61">
        <v>3</v>
      </c>
      <c r="B11" s="65" t="str">
        <f>'Anexo VII'!B11</f>
        <v>Elabroração de projeto tecnico de estrada rural</v>
      </c>
      <c r="C11" s="70" t="s">
        <v>42</v>
      </c>
      <c r="D11" s="93">
        <f aca="true" t="shared" si="2" ref="D11:D18">F11/E11</f>
        <v>156.25</v>
      </c>
      <c r="E11" s="110">
        <v>48</v>
      </c>
      <c r="F11" s="63">
        <f>'Anexo VII'!Q11</f>
        <v>7500</v>
      </c>
      <c r="G11" s="64">
        <f t="shared" si="0"/>
        <v>7350</v>
      </c>
      <c r="H11" s="64">
        <f t="shared" si="1"/>
        <v>150</v>
      </c>
      <c r="I11" s="62"/>
      <c r="J11" s="60"/>
    </row>
    <row r="12" spans="1:10" ht="33" customHeight="1">
      <c r="A12" s="61">
        <v>4</v>
      </c>
      <c r="B12" s="65" t="str">
        <f>'Anexo VII'!B13</f>
        <v>Levantamento da Hidrografia</v>
      </c>
      <c r="C12" s="70" t="s">
        <v>42</v>
      </c>
      <c r="D12" s="93">
        <f t="shared" si="2"/>
        <v>156.25</v>
      </c>
      <c r="E12" s="111">
        <v>48</v>
      </c>
      <c r="F12" s="63">
        <f>'Anexo VII'!Q13</f>
        <v>7500</v>
      </c>
      <c r="G12" s="64">
        <f t="shared" si="0"/>
        <v>7350</v>
      </c>
      <c r="H12" s="64">
        <f t="shared" si="1"/>
        <v>150</v>
      </c>
      <c r="I12" s="62"/>
      <c r="J12" s="60"/>
    </row>
    <row r="13" spans="1:10" ht="33" customHeight="1">
      <c r="A13" s="61">
        <v>5</v>
      </c>
      <c r="B13" s="65" t="str">
        <f>'Anexo VII'!B15</f>
        <v>Levantamento do Uso Atual dos Solos</v>
      </c>
      <c r="C13" s="70" t="s">
        <v>42</v>
      </c>
      <c r="D13" s="93">
        <f t="shared" si="2"/>
        <v>93.75</v>
      </c>
      <c r="E13" s="111">
        <v>80</v>
      </c>
      <c r="F13" s="63">
        <f>'Anexo VII'!Q15</f>
        <v>7500</v>
      </c>
      <c r="G13" s="64">
        <f t="shared" si="0"/>
        <v>7350</v>
      </c>
      <c r="H13" s="64">
        <f t="shared" si="1"/>
        <v>150</v>
      </c>
      <c r="I13" s="62"/>
      <c r="J13" s="60"/>
    </row>
    <row r="14" spans="1:10" s="75" customFormat="1" ht="33.75" customHeight="1">
      <c r="A14" s="72">
        <v>6</v>
      </c>
      <c r="B14" s="65" t="str">
        <f>'Anexo VII'!B17</f>
        <v>Levantamento dos Principais Problemas de Erosão</v>
      </c>
      <c r="C14" s="70" t="s">
        <v>42</v>
      </c>
      <c r="D14" s="93">
        <f t="shared" si="2"/>
        <v>93.75</v>
      </c>
      <c r="E14" s="112">
        <v>80</v>
      </c>
      <c r="F14" s="63">
        <f>'Anexo VII'!Q17</f>
        <v>7500</v>
      </c>
      <c r="G14" s="64">
        <f t="shared" si="0"/>
        <v>7350</v>
      </c>
      <c r="H14" s="64">
        <f t="shared" si="1"/>
        <v>150</v>
      </c>
      <c r="I14" s="73"/>
      <c r="J14" s="74"/>
    </row>
    <row r="15" spans="1:10" ht="27" customHeight="1">
      <c r="A15" s="61">
        <v>7</v>
      </c>
      <c r="B15" s="76" t="str">
        <f>'Anexo VII'!B19</f>
        <v>Elaboração e Impressão de Mapas Diversos</v>
      </c>
      <c r="C15" s="70" t="s">
        <v>42</v>
      </c>
      <c r="D15" s="93">
        <f t="shared" si="2"/>
        <v>62.5</v>
      </c>
      <c r="E15" s="112">
        <v>80</v>
      </c>
      <c r="F15" s="63">
        <f>'Anexo VII'!Q19</f>
        <v>5000</v>
      </c>
      <c r="G15" s="64">
        <f t="shared" si="0"/>
        <v>4900</v>
      </c>
      <c r="H15" s="64">
        <f t="shared" si="1"/>
        <v>100</v>
      </c>
      <c r="I15" s="62"/>
      <c r="J15" s="60"/>
    </row>
    <row r="16" spans="1:10" ht="27" customHeight="1">
      <c r="A16" s="61">
        <v>8</v>
      </c>
      <c r="B16" s="76" t="str">
        <f>'Anexo VII'!B21</f>
        <v>Análise dos Estudos e Mapas Elaborados</v>
      </c>
      <c r="C16" s="70" t="s">
        <v>42</v>
      </c>
      <c r="D16" s="93">
        <f t="shared" si="2"/>
        <v>62.5</v>
      </c>
      <c r="E16" s="112">
        <v>80</v>
      </c>
      <c r="F16" s="63">
        <f>'Anexo VII'!Q21</f>
        <v>5000</v>
      </c>
      <c r="G16" s="64">
        <f t="shared" si="0"/>
        <v>4900</v>
      </c>
      <c r="H16" s="64">
        <f t="shared" si="1"/>
        <v>100</v>
      </c>
      <c r="I16" s="62"/>
      <c r="J16" s="60"/>
    </row>
    <row r="17" spans="1:10" ht="30.75" customHeight="1">
      <c r="A17" s="61">
        <v>9</v>
      </c>
      <c r="B17" s="65" t="str">
        <f>'Anexo VII'!B23</f>
        <v>Elaboração de Propostas Técnicas</v>
      </c>
      <c r="C17" s="70" t="s">
        <v>42</v>
      </c>
      <c r="D17" s="93">
        <f t="shared" si="2"/>
        <v>93.75</v>
      </c>
      <c r="E17" s="112">
        <v>80</v>
      </c>
      <c r="F17" s="63">
        <f>'Anexo VII'!Q23</f>
        <v>7500</v>
      </c>
      <c r="G17" s="64">
        <f t="shared" si="0"/>
        <v>7350</v>
      </c>
      <c r="H17" s="64">
        <f t="shared" si="1"/>
        <v>150</v>
      </c>
      <c r="I17" s="62"/>
      <c r="J17" s="60"/>
    </row>
    <row r="18" spans="1:10" ht="27.75" customHeight="1" thickBot="1">
      <c r="A18" s="61">
        <v>10</v>
      </c>
      <c r="B18" s="65" t="str">
        <f>'Anexo VII'!B25</f>
        <v>Elaboração Plano Diretor</v>
      </c>
      <c r="C18" s="70" t="s">
        <v>42</v>
      </c>
      <c r="D18" s="93">
        <f t="shared" si="2"/>
        <v>93.75</v>
      </c>
      <c r="E18" s="112">
        <v>80</v>
      </c>
      <c r="F18" s="63">
        <f>'Anexo VII'!Q25</f>
        <v>7500</v>
      </c>
      <c r="G18" s="64">
        <f t="shared" si="0"/>
        <v>7350</v>
      </c>
      <c r="H18" s="64">
        <f t="shared" si="1"/>
        <v>150</v>
      </c>
      <c r="I18" s="62"/>
      <c r="J18" s="60"/>
    </row>
    <row r="19" spans="1:16" ht="15" thickBot="1">
      <c r="A19" s="78"/>
      <c r="B19" s="79"/>
      <c r="C19" s="79"/>
      <c r="D19" s="80"/>
      <c r="E19" s="81"/>
      <c r="F19" s="63"/>
      <c r="G19" s="81"/>
      <c r="H19" s="81"/>
      <c r="I19" s="82"/>
      <c r="J19" s="60"/>
      <c r="K19" s="77"/>
      <c r="N19" s="77"/>
      <c r="O19" s="77"/>
      <c r="P19" s="77"/>
    </row>
    <row r="20" spans="1:10" ht="15.75" customHeight="1" thickBot="1">
      <c r="A20" s="229" t="s">
        <v>0</v>
      </c>
      <c r="B20" s="230"/>
      <c r="C20" s="230"/>
      <c r="D20" s="230"/>
      <c r="E20" s="231"/>
      <c r="F20" s="82">
        <f>SUM(F8:F18)</f>
        <v>79591.84</v>
      </c>
      <c r="G20" s="82">
        <f>SUM(G8:G18)</f>
        <v>78000.0032</v>
      </c>
      <c r="H20" s="82">
        <f>SUM(H8:H18)</f>
        <v>1591.8368</v>
      </c>
      <c r="I20" s="82"/>
      <c r="J20" s="83"/>
    </row>
    <row r="21" spans="1:12" ht="15" thickBot="1">
      <c r="A21" s="232"/>
      <c r="B21" s="233"/>
      <c r="C21" s="233"/>
      <c r="D21" s="234"/>
      <c r="E21" s="258" t="s">
        <v>43</v>
      </c>
      <c r="F21" s="258"/>
      <c r="G21" s="250">
        <f>H20+G20</f>
        <v>79591.84000000001</v>
      </c>
      <c r="H21" s="251"/>
      <c r="I21" s="252"/>
      <c r="J21" s="84"/>
      <c r="K21" s="84"/>
      <c r="L21" s="85"/>
    </row>
    <row r="22" spans="1:12" ht="14.25">
      <c r="A22" s="86"/>
      <c r="B22" s="86"/>
      <c r="C22" s="86"/>
      <c r="D22" s="86"/>
      <c r="E22" s="87"/>
      <c r="F22" s="87"/>
      <c r="G22" s="88"/>
      <c r="H22" s="88"/>
      <c r="I22" s="88"/>
      <c r="J22" s="84"/>
      <c r="K22" s="84"/>
      <c r="L22" s="85"/>
    </row>
    <row r="23" ht="12.75">
      <c r="B23" s="107"/>
    </row>
    <row r="24" ht="12.75">
      <c r="B24" s="2"/>
    </row>
    <row r="25" spans="2:9" ht="13.5" thickBot="1">
      <c r="B25" s="108"/>
      <c r="G25" s="89"/>
      <c r="H25" s="89"/>
      <c r="I25" s="90"/>
    </row>
    <row r="26" spans="1:12" ht="30" customHeight="1">
      <c r="A26" s="91"/>
      <c r="B26" s="113" t="s">
        <v>66</v>
      </c>
      <c r="C26" s="2"/>
      <c r="D26" s="84"/>
      <c r="E26" s="84"/>
      <c r="F26" s="84"/>
      <c r="G26" s="259" t="s">
        <v>64</v>
      </c>
      <c r="H26" s="259"/>
      <c r="I26" s="259"/>
      <c r="J26" s="84"/>
      <c r="K26" s="84"/>
      <c r="L26" s="85"/>
    </row>
    <row r="27" spans="1:12" ht="12.75">
      <c r="A27" s="77"/>
      <c r="B27" s="77"/>
      <c r="C27" s="77"/>
      <c r="D27" s="85"/>
      <c r="E27" s="85"/>
      <c r="F27" s="85"/>
      <c r="G27" s="85"/>
      <c r="H27" s="85"/>
      <c r="I27" s="85"/>
      <c r="J27" s="85"/>
      <c r="K27" s="85"/>
      <c r="L27" s="85"/>
    </row>
    <row r="28" spans="4:12" ht="12.75">
      <c r="D28" s="85"/>
      <c r="E28" s="85"/>
      <c r="F28" s="85"/>
      <c r="G28" s="85"/>
      <c r="H28" s="85"/>
      <c r="I28" s="85"/>
      <c r="J28" s="85"/>
      <c r="K28" s="85"/>
      <c r="L28" s="85"/>
    </row>
    <row r="29" spans="2:12" ht="12.75">
      <c r="B29" s="92"/>
      <c r="D29" s="85"/>
      <c r="E29" s="85"/>
      <c r="F29" s="85"/>
      <c r="G29" s="85"/>
      <c r="H29" s="85"/>
      <c r="I29" s="85"/>
      <c r="J29" s="85"/>
      <c r="K29" s="85"/>
      <c r="L29" s="85"/>
    </row>
  </sheetData>
  <sheetProtection/>
  <mergeCells count="21">
    <mergeCell ref="G26:I26"/>
    <mergeCell ref="E5:F5"/>
    <mergeCell ref="G5:I5"/>
    <mergeCell ref="A6:A7"/>
    <mergeCell ref="B6:B7"/>
    <mergeCell ref="A1:B1"/>
    <mergeCell ref="C1:G1"/>
    <mergeCell ref="H1:I3"/>
    <mergeCell ref="A2:B2"/>
    <mergeCell ref="D2:G2"/>
    <mergeCell ref="G21:I21"/>
    <mergeCell ref="A3:B3"/>
    <mergeCell ref="D3:G3"/>
    <mergeCell ref="E21:F21"/>
    <mergeCell ref="E6:E7"/>
    <mergeCell ref="D6:D7"/>
    <mergeCell ref="C6:C7"/>
    <mergeCell ref="A20:E20"/>
    <mergeCell ref="A21:D21"/>
    <mergeCell ref="F6:F7"/>
    <mergeCell ref="G6:I6"/>
  </mergeCells>
  <printOptions horizontalCentered="1" verticalCentered="1"/>
  <pageMargins left="0" right="0" top="0" bottom="0" header="0" footer="0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Felipe Gonzaga</cp:lastModifiedBy>
  <cp:lastPrinted>2014-02-02T18:57:38Z</cp:lastPrinted>
  <dcterms:created xsi:type="dcterms:W3CDTF">1999-02-01T16:53:28Z</dcterms:created>
  <dcterms:modified xsi:type="dcterms:W3CDTF">2015-06-15T18:30:20Z</dcterms:modified>
  <cp:category/>
  <cp:version/>
  <cp:contentType/>
  <cp:contentStatus/>
</cp:coreProperties>
</file>